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340" windowHeight="5985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'Strana10'!$A$1:$A$39</definedName>
    <definedName name="_xlnm.Print_Area" localSheetId="10">'Strana11'!$A$3:$A$65</definedName>
    <definedName name="_xlnm.Print_Area" localSheetId="11">'Strana12'!$A$1:$A$50</definedName>
  </definedNames>
  <calcPr fullCalcOnLoad="1"/>
</workbook>
</file>

<file path=xl/sharedStrings.xml><?xml version="1.0" encoding="utf-8"?>
<sst xmlns="http://schemas.openxmlformats.org/spreadsheetml/2006/main" count="868" uniqueCount="735">
  <si>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</si>
  <si>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</si>
  <si>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zaznamenán na každém řádku - ř. 81 i ř. 82) </t>
  </si>
  <si>
    <t>ř. 84a - uvedou se počty uložených výchovných opatření mladistvým podle § 15 zákona</t>
  </si>
  <si>
    <t xml:space="preserve">   </t>
  </si>
  <si>
    <t xml:space="preserve">ř. 91a - uvede se počet žadatelů, kdy alespoň jeden z nich je cizinec hlášený k pobytu na území </t>
  </si>
  <si>
    <t xml:space="preserve">             ČR po dobu nejméně 365 dnů</t>
  </si>
  <si>
    <t xml:space="preserve">          (koresponduje s vymezením pravomocí obecního úřadu obce s rozšířenou působností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</si>
  <si>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</si>
  <si>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</si>
  <si>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</si>
  <si>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</si>
  <si>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</si>
  <si>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</si>
  <si>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</si>
  <si>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</si>
  <si>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</si>
  <si>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</si>
  <si>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</si>
  <si>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</si>
  <si>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</si>
  <si>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</si>
  <si>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</si>
  <si>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</si>
  <si>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</si>
  <si>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</si>
  <si>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</si>
  <si>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</si>
  <si>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</si>
  <si>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</si>
  <si>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</si>
  <si>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</si>
  <si>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</si>
  <si>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</si>
  <si>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</si>
  <si>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</si>
  <si>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ř. 153 sl. 1 až 12 - uvede se počet dětí, u nichž bylo  v důsledku týrání, zneužívání nebo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</si>
  <si>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</si>
  <si>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</si>
  <si>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</si>
  <si>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</si>
  <si>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</si>
  <si>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z vyjádření odborníka (lékaře nebo psychologa)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</si>
  <si>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</si>
  <si>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</si>
  <si>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</si>
  <si>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</si>
  <si>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</si>
  <si>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</si>
  <si>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</si>
  <si>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</si>
  <si>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</si>
  <si>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</si>
  <si>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</si>
  <si>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</si>
  <si>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</si>
  <si>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</si>
  <si>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</si>
  <si>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</si>
  <si>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</si>
  <si>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</si>
  <si>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</si>
  <si>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</si>
  <si>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</si>
  <si>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</si>
  <si>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</si>
  <si>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</si>
  <si>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</si>
  <si>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</si>
  <si>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</si>
  <si>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</si>
  <si>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</si>
  <si>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</si>
  <si>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</si>
  <si>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</si>
  <si>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cizí</t>
  </si>
  <si>
    <t>prarodiče</t>
  </si>
  <si>
    <t>Vztah k dítěti</t>
  </si>
  <si>
    <t>91a</t>
  </si>
  <si>
    <t>Trestná činnost</t>
  </si>
  <si>
    <t>Přestupky</t>
  </si>
  <si>
    <t>Výchovné problémy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</si>
  <si>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</si>
  <si>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</si>
  <si>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</si>
  <si>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</si>
  <si>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</si>
  <si>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</si>
  <si>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</si>
  <si>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</si>
  <si>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</si>
  <si>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</si>
  <si>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</si>
  <si>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</si>
  <si>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</si>
  <si>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</si>
  <si>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</si>
  <si>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</si>
  <si>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</si>
  <si>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</si>
  <si>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</si>
  <si>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</si>
  <si>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</si>
  <si>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</si>
  <si>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</si>
  <si>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</si>
  <si>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soudem vyhověno</t>
  </si>
  <si>
    <t>soudem zamítnuto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</si>
  <si>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</si>
  <si>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</si>
  <si>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</si>
  <si>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</si>
  <si>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</si>
  <si>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</si>
  <si>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</si>
  <si>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</si>
  <si>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</si>
  <si>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</si>
  <si>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</si>
  <si>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</si>
  <si>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</si>
  <si>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</si>
  <si>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</si>
  <si>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jiná osoba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</si>
  <si>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</si>
  <si>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</si>
  <si>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</si>
  <si>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</si>
  <si>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</si>
  <si>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</si>
  <si>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</si>
  <si>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</si>
  <si>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</si>
  <si>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</si>
  <si>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</si>
  <si>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</si>
  <si>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</si>
  <si>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</si>
  <si>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</si>
  <si>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</si>
  <si>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</si>
  <si>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</si>
  <si>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</si>
  <si>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</si>
  <si>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</si>
  <si>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</si>
  <si>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</si>
  <si>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</si>
  <si>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</si>
  <si>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</si>
  <si>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</si>
  <si>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</si>
  <si>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</si>
  <si>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</si>
  <si>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</si>
  <si>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</si>
  <si>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</si>
  <si>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</si>
  <si>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</si>
  <si>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</si>
  <si>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</si>
  <si>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</si>
  <si>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</si>
  <si>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</si>
  <si>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</si>
  <si>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</si>
  <si>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</si>
  <si>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</si>
  <si>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</si>
  <si>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</si>
  <si>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</si>
  <si>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</si>
  <si>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</si>
  <si>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</si>
  <si>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</si>
  <si>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</si>
  <si>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</si>
  <si>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</si>
  <si>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</si>
  <si>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</si>
  <si>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</si>
  <si>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</si>
  <si>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</si>
  <si>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</si>
  <si>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</si>
  <si>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</si>
  <si>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</si>
  <si>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</si>
  <si>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</si>
  <si>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</si>
  <si>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</si>
  <si>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</si>
  <si>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 xml:space="preserve">                                            a</t>
  </si>
  <si>
    <t>176j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</si>
  <si>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</si>
  <si>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</si>
  <si>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</si>
  <si>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</si>
  <si>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</si>
  <si>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</si>
  <si>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</si>
  <si>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</si>
  <si>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</si>
  <si>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</si>
  <si>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</si>
  <si>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</si>
  <si>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</si>
  <si>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</si>
  <si>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</si>
  <si>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</si>
  <si>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</si>
  <si>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</si>
  <si>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</si>
  <si>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</si>
  <si>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</si>
  <si>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</si>
  <si>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</si>
  <si>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</si>
  <si>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</si>
  <si>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</si>
  <si>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</si>
  <si>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</si>
  <si>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</si>
  <si>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</si>
  <si>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</si>
  <si>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</si>
  <si>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</si>
  <si>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</si>
  <si>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</si>
  <si>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</si>
  <si>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</si>
  <si>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</si>
  <si>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</si>
  <si>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</si>
  <si>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</si>
  <si>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</si>
  <si>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</si>
  <si>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</si>
  <si>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</si>
  <si>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</si>
  <si>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</si>
  <si>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</si>
  <si>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</si>
  <si>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ř. 72 sl. 1 - uvede se počet případů, u kterých byl OSPOD dožádán k vyřízení  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</si>
  <si>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</si>
  <si>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</si>
  <si>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</si>
  <si>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</si>
  <si>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</si>
  <si>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</si>
  <si>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</si>
  <si>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</si>
  <si>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</si>
  <si>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</si>
  <si>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>e-mail: zuzana.nova@mpsv.cz,tel.: 221 922 553.</t>
  </si>
  <si>
    <t xml:space="preserve">ř. 79  sl. 1 - uvede se celkový počet dětí mladších 15 let a mladistvých (15 - 18 let) zapsaných                 </t>
  </si>
  <si>
    <t xml:space="preserve">ř. 110 - uvede se počet případů domácího násilí, kterého jsou přítomny nezletilé děti, a které  </t>
  </si>
  <si>
    <t>ř. 110a - z celkového počtu řešených případů (ř. 110) se uvedou případy s rozhodnutím</t>
  </si>
  <si>
    <t>108b</t>
  </si>
  <si>
    <t xml:space="preserve">ř. 108b - uvede se zejména trestný čin svěření dítěte do moci jiného (§ 169 TZ),  opuštění dítěte 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</si>
  <si>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</si>
  <si>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</si>
  <si>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</si>
  <si>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>ř. 111 - uvede se počet dětí, které byly v obvodu obecního úřadu obce s rozšířenou působností</t>
  </si>
  <si>
    <t xml:space="preserve">            odloženy v průběhu sledovaného roku do tzv. babyboxu.</t>
  </si>
  <si>
    <t>péče před osvojením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</si>
  <si>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</si>
  <si>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</si>
  <si>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</si>
  <si>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</si>
  <si>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</si>
  <si>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</si>
  <si>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</si>
  <si>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</si>
  <si>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</si>
  <si>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</si>
  <si>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</si>
  <si>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</si>
  <si>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</si>
  <si>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</si>
  <si>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</si>
  <si>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</si>
  <si>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</si>
  <si>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</si>
  <si>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</si>
  <si>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</si>
  <si>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</si>
  <si>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</si>
  <si>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</si>
  <si>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</si>
  <si>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</si>
  <si>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</si>
  <si>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</si>
  <si>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</si>
  <si>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</si>
  <si>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</si>
  <si>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</si>
  <si>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</si>
  <si>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</si>
  <si>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</si>
  <si>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</si>
  <si>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</si>
  <si>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</si>
  <si>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</si>
  <si>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Přestupek podle § 59 odst. 1 písm. j) ZSPOD</t>
  </si>
  <si>
    <t>Přestupek podle § 59a odst. 1 písm. c) ZSPOD</t>
  </si>
  <si>
    <t>z toho kurátoři pro děti a mládež</t>
  </si>
  <si>
    <t>X. Přestupky a jiné správní delikty</t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</si>
  <si>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</si>
  <si>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</si>
  <si>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</si>
  <si>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>176k</t>
  </si>
  <si>
    <t xml:space="preserve">VII. B Rozhodovací činnost obecního úřadu 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</si>
  <si>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</si>
  <si>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</si>
  <si>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</si>
  <si>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</si>
  <si>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</si>
  <si>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</si>
  <si>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</si>
  <si>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</si>
  <si>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</si>
  <si>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</si>
  <si>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</si>
  <si>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</si>
  <si>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</si>
  <si>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</si>
  <si>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 xml:space="preserve">                   poručník podle § 928 a násl. NOZ, který vykonává osobní péči o poručence</t>
  </si>
  <si>
    <t>IV. Klienti řešení kurátorem pro děti a mládež</t>
  </si>
  <si>
    <t xml:space="preserve">            č. 218/2003 Sb., o soudnictví ve věcech mládeže, ve znění pozdějších předpisů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</si>
  <si>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</si>
  <si>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</si>
  <si>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</si>
  <si>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</si>
  <si>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</si>
  <si>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</si>
  <si>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</si>
  <si>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</si>
  <si>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</si>
  <si>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</si>
  <si>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</si>
  <si>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</si>
  <si>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                                       ke svěřenému dítěti  bez ohledu na rok svěření do této péče</t>
  </si>
  <si>
    <t>ř. 91 až ř. 92 sl. 2 - uvedou se počty podaných žádostí o zprostředkování náhradní rodinné péče</t>
  </si>
  <si>
    <t>ř. 106 - uvádějí se pouze návrhy na nařízení ústavní výchovy podle § 971 NOZ</t>
  </si>
  <si>
    <t xml:space="preserve">          do ústavního zařízení formou předběžného opatření soudu</t>
  </si>
  <si>
    <t xml:space="preserve">              nebo svěřené osoby (§ 195 TZ), pohlavní zneužití (§ 187 TZ), únos dítěte (§ 200 TZ),</t>
  </si>
  <si>
    <t xml:space="preserve">              svádění k pohlavnímu styku (§ 202 TZ), podání alkoholu dítěti (§ 204 TZ)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</si>
  <si>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</si>
  <si>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</si>
  <si>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  dítěte  jako veřejný poručník podle § 825, § 924 a § 930 odst. 3 NOZ</t>
  </si>
  <si>
    <t>ř. 109d - uvede se počet případů, ve kterých OSPOD vykonával ve sledovaném roce poručenství</t>
  </si>
  <si>
    <t xml:space="preserve">   C. Žadatelé o zprostředkování náhradní rodinné péče</t>
  </si>
  <si>
    <t xml:space="preserve">              jsou řešeny OSPOD podle zákona č. 359/1999 Sb. v souvislosti s § 6 písm. g)</t>
  </si>
  <si>
    <t>ř. 112j - uvede se počet rozhodnutí vydaných podle § 55 odst. 6 písm. b) zákona č. 359/1999 Sb.</t>
  </si>
  <si>
    <t xml:space="preserve">VIII.  Zařízení sociálně-právní ochrany k 31. 12.  </t>
  </si>
  <si>
    <t>ř. 114 až ř. 117 sl. 1 - uvede se počet zařízení ve správním obvodu krajského úřadu</t>
  </si>
  <si>
    <t>ř. 112k - uvede se počet pořádkových pokut uložených rodičům nebo jiným osobám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</si>
  <si>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</si>
  <si>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</si>
  <si>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</si>
  <si>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</si>
  <si>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</si>
  <si>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</si>
  <si>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 xml:space="preserve">ř. 181 sl.1 - uvedou se počty zaměstnanců vykonávajících agendu sociálně-právní  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</si>
  <si>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</si>
  <si>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</si>
  <si>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 xml:space="preserve">                   rodinnou péči</t>
  </si>
  <si>
    <t xml:space="preserve">                   ochrany dětí, včetně kurátorů pro děti a mládež a pracovníků pro náhradní 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</si>
  <si>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</si>
  <si>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</si>
  <si>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</si>
  <si>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                    náhradní rodinné péče            </t>
  </si>
  <si>
    <t xml:space="preserve">ř. 181 sl. 3 - uvedou se počty zaměstnanců, kteří jsou pověřeni zabezpečováním agendy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</si>
  <si>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</si>
  <si>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</si>
  <si>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</si>
  <si>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</si>
  <si>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</si>
  <si>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</si>
  <si>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</si>
  <si>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</si>
  <si>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             v předchozím roce a dožádání nebylo k 1.1. sledovaného roku uzavřeno </t>
  </si>
  <si>
    <t xml:space="preserve">ř. 114 až ř. 117, sl. 3 až 5 - uvedou se počty jednotlivých zařízení podle typu zřizovatele  </t>
  </si>
  <si>
    <t>zachování povinnosti a práva péče o dítě a styku                                                  s dítětem u rodiče omezeného ve svéprávnosti</t>
  </si>
  <si>
    <t xml:space="preserve">     z toho počet případů s rozhodnutím o vykázání ze společného obydlí</t>
  </si>
  <si>
    <t>Počet případů                                                                                        ve sledovaném roce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</si>
  <si>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</si>
  <si>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</si>
  <si>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</si>
  <si>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</si>
  <si>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</si>
  <si>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                               podle § 20 odst. 1 a § 21 odst. 2 zákona č. 359/1999 Sb. ve sledovaném roce</t>
  </si>
  <si>
    <t xml:space="preserve">VII. A Evidenční údaje </t>
  </si>
  <si>
    <t xml:space="preserve">ř. 124 sl. 1 až 12 - z celkového počtu oznámených případů týrání, zneužívání nebo zanedbávání </t>
  </si>
  <si>
    <t xml:space="preserve">                                                 uvede se  takový případ na ř. 126a  „nezjištěno“</t>
  </si>
  <si>
    <t xml:space="preserve">ř. 139 až ř. 145, sl. 1 až 12 - uvedou se počty případů týrání, zneužívání nebo zanedbávání </t>
  </si>
  <si>
    <t xml:space="preserve">                              nebo zanedbávání umístit do nemocničního zařízení </t>
  </si>
  <si>
    <t xml:space="preserve">ř. 152 sl. 1 až 12 - uvede se počet případů, kdy bylo nutné dítě v důsledku týrání, zneužívání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</si>
  <si>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</si>
  <si>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</si>
  <si>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</si>
  <si>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</si>
  <si>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</si>
  <si>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Mladiství ve výkonu vazby nebo ve výkonu odnětí svobody</t>
  </si>
  <si>
    <t>D. Děti umístěné v náhradní péči zařízení pro péči o děti</t>
  </si>
  <si>
    <t>96a</t>
  </si>
  <si>
    <t>96b</t>
  </si>
  <si>
    <t xml:space="preserve">ř. 94 a 95 sl. 4 - uvede se počet dětí, u nichž došlo ve sledovaném roce ke zrušení </t>
  </si>
  <si>
    <t>ř. 94 a 95 sl. 5 - uvede se počet dětí, u nichž došlo ve sledovaném roce k ukončení ústavní</t>
  </si>
  <si>
    <t xml:space="preserve">    D. Děti umístěné v náhradní péči zařízení pro péči o děti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</si>
  <si>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</si>
  <si>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</si>
  <si>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</si>
  <si>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                    ústavní výchovy v ochrannou výchovu nebo naopak podle § 23 zákona č. 218/2003 Sb.</t>
  </si>
  <si>
    <t xml:space="preserve">                          ústavní výchovy nebo ochranné výchovy a dítě bylo umístěno </t>
  </si>
  <si>
    <t>Tabulku vyplňují pouze krajské úřady.</t>
  </si>
  <si>
    <t>V (MPSV) 20-01    str. 14/14</t>
  </si>
  <si>
    <t>V (MPSV) 20-01    str. 13/14</t>
  </si>
  <si>
    <t>V (MPSV) 20-01    str. 12/14</t>
  </si>
  <si>
    <t>V (MPSV) 20-01    str. 11/14</t>
  </si>
  <si>
    <t>V (MPSV) 20-01    str. 10/14</t>
  </si>
  <si>
    <t>V (MPSV) 20-01    str. 9/14</t>
  </si>
  <si>
    <t>V (MPSV) 20-01    str. 8/14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</si>
  <si>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</si>
  <si>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</si>
  <si>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</si>
  <si>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</si>
  <si>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</si>
  <si>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</si>
  <si>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Pěstounská péče                         na přechodnou dobu</t>
  </si>
  <si>
    <t xml:space="preserve"> ř. 72 - součet sl. 1 a 2 musí být roven sl. 3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</si>
  <si>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</si>
  <si>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</si>
  <si>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</si>
  <si>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</si>
  <si>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</si>
  <si>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</si>
  <si>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</si>
  <si>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                              do náhradní rodinné péče </t>
  </si>
  <si>
    <t xml:space="preserve">a to tu, která převládala.  </t>
  </si>
  <si>
    <t xml:space="preserve">                  sledovaného roku (nové případy) mínus vyřazené spisy v průběhu roku )</t>
  </si>
  <si>
    <t>ř 89a  až 89d sl. 1 - uvede se počet dětí v pěstounské péči, v pěstounské péči na přechodnou</t>
  </si>
  <si>
    <t xml:space="preserve">                                z jiných důvodů, tj. úmrtím dítěte nebo osoby zajišťující náhradní</t>
  </si>
  <si>
    <t>ř. 89d - uvedou se děti svěřené do péče jiné osoby podle § 953 a násl. NOZ</t>
  </si>
  <si>
    <t xml:space="preserve">                    u kterého bylo během sledovaného roku řešeno více přestupků – ř. 82, bude</t>
  </si>
  <si>
    <t xml:space="preserve">ř. 81 až 85 - v jednotlivých řádcích se uvádí počty klientů nikoli případů (tzn. klient, 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</si>
  <si>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</si>
  <si>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</si>
  <si>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</si>
  <si>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 xml:space="preserve">                           výchovy nebo ochranné výchovy z důvodu dosažení zletilosti</t>
  </si>
  <si>
    <t xml:space="preserve"> VII. B  Rozhodovací  činnost obecního úřadu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</si>
  <si>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</si>
  <si>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</si>
  <si>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</si>
  <si>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</si>
  <si>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</si>
  <si>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</si>
  <si>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</si>
  <si>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</si>
  <si>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</si>
  <si>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</si>
  <si>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</si>
  <si>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</si>
  <si>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</si>
  <si>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</si>
  <si>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</si>
  <si>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</si>
  <si>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</si>
  <si>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 xml:space="preserve">uplynutí stanovené doby trvání </t>
  </si>
  <si>
    <t>zletilosti</t>
  </si>
  <si>
    <t>Počet dětí umístěných                k 31. 12. sledovaného roku</t>
  </si>
  <si>
    <t>umístění dítěte       do náhradní rodinné péče jiných osob než příbuzných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</si>
  <si>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</si>
  <si>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</si>
  <si>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</si>
  <si>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</si>
  <si>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>Orgán sociálně-právní ochrany jmenován opatrovníkem podle § 45 odst.2 TŘ</t>
  </si>
  <si>
    <t xml:space="preserve">Zjištěno případů </t>
  </si>
  <si>
    <r>
      <t>zdrav.</t>
    </r>
    <r>
      <rPr>
        <sz val="9"/>
        <rFont val="Times New Roman"/>
        <family val="1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</si>
  <si>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</si>
  <si>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</si>
  <si>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</si>
  <si>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</si>
  <si>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</si>
  <si>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</si>
  <si>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</si>
  <si>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</si>
  <si>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</si>
  <si>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ř. 71 sl. 1 - uvede se celkový počet neuzavřených spisů Om, které orgán sociálně-právní  </t>
  </si>
  <si>
    <t xml:space="preserve">                  ochrany (dále jen "OSPOD")  evidoval v rejstříku Om k 31. 12. předchozího roku</t>
  </si>
  <si>
    <t>ř. 78  sl. 1 - uvede se počet dětí, kterým byl ve sledovaném roce jmenován rozhodnutím soudu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</si>
  <si>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</si>
  <si>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</si>
  <si>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          do některé z uvedených forem náhradní rodinné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</si>
  <si>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</si>
  <si>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</si>
  <si>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</si>
  <si>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č. 218/2003 Sb., o soudnictví ve věcech mládeže, ve znění pozdějších předpisů</t>
  </si>
  <si>
    <t>ř. 84 -  uvedou se počty trestních opatření uložených mladistvých podle § 24 zákona</t>
  </si>
  <si>
    <t xml:space="preserve">            (dohled probačního úředníka, probační program, výchovné povinnosti, výchovná</t>
  </si>
  <si>
    <t xml:space="preserve">            omezení, napomenutí s výstrahou)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</si>
  <si>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</si>
  <si>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</si>
  <si>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</si>
  <si>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</si>
  <si>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</si>
  <si>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ř. 89a až 89d sl. 8 - uvedou se počty případů, kdy došlo k zániku náhradní rodinné péče </t>
  </si>
  <si>
    <t>ř. 89c - uvedou se děti, u kterých soudem jmenovaný poručník vykonává osobní péči o dítě</t>
  </si>
  <si>
    <t xml:space="preserve">ř. 90 až 90c sl. 1 až 3 - uvede se počet osob, které mají svěřeno alespoň jedno dítě </t>
  </si>
  <si>
    <t xml:space="preserve">ř. 90 až 90c sl. 4 až 6 -  uvede se příbuzenský vztah pěstouna, poručníka nebo jiné osoby </t>
  </si>
  <si>
    <t>ř. 92a - uvede se počet žadatelů, kteří podali žádost o zařazení do evidence osob, které mohou</t>
  </si>
  <si>
    <t xml:space="preserve"> </t>
  </si>
  <si>
    <t xml:space="preserve">            č.359/1999 Sb.</t>
  </si>
  <si>
    <t xml:space="preserve">            vykonávat pěstounskou péči na přechodnou dobu podle § 27a odst. 1 zákona </t>
  </si>
  <si>
    <t xml:space="preserve">ř. 94 sl. 1 - uvede se počet umístěných dětí, u kterých soud ve sledovaném roce pravomocně </t>
  </si>
  <si>
    <t xml:space="preserve">ř. 94 a 95 sl. 2, 3 - uvede se počet dětí, u nichž došlo ve sledovaném roce ke zrušení ústavní </t>
  </si>
  <si>
    <t xml:space="preserve">                              výchovy nebo ochranné výchovy a dítě se vrátilo zpět do péče rodičů nebo  </t>
  </si>
  <si>
    <t xml:space="preserve">                              bylo předáno do péče příbuzných nebo jiných osob blízkých dítěti nebo</t>
  </si>
  <si>
    <t xml:space="preserve">                              jeho rodině</t>
  </si>
  <si>
    <t xml:space="preserve">                          do náhradní rodinné péče jiných osob, než jsou příbuzní dítěte nebo osoby</t>
  </si>
  <si>
    <t xml:space="preserve">                          blízké dítěti nebo jeho rodině</t>
  </si>
  <si>
    <t xml:space="preserve">                          výchovy z důvodu uplynutí doba trvání ústavní výchovy podle § 972 odst. 1 NOZ </t>
  </si>
  <si>
    <t>ř. 94 a 95 sl. 7 - uvede se počet dětí, u nichž došlo ve sledovaném roce k ukončení ústavní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</si>
  <si>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</si>
  <si>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 mládeže</t>
  </si>
  <si>
    <t xml:space="preserve">                  roce pravomocně rozhodl o uložení ochranné výchovy podle § 22 nebo  § 93 zákona   </t>
  </si>
  <si>
    <t>ř. 96 sl. 1  - uvede se počet dětí, které byly ve sledovaném roce umístěny v dětském domově</t>
  </si>
  <si>
    <t xml:space="preserve">ř. 96a sl. 1 - uvede se počet dětí, které byly ve sledovaném roce umístěny v zařízení </t>
  </si>
  <si>
    <t xml:space="preserve">ř. 96b sl. 1 - uvede se počet dětí, které byly do zařízení pro děti vyžadující okamžitou pomoc umístěny </t>
  </si>
  <si>
    <t xml:space="preserve">ř. 91 až ř. 92a sl. 3 - uvedou se počty žádostí, u kterých nebylo k 31.12. sledovaného roku </t>
  </si>
  <si>
    <t xml:space="preserve">           vyřízenou </t>
  </si>
  <si>
    <t xml:space="preserve">                                 úřadu</t>
  </si>
  <si>
    <t xml:space="preserve">                                 pravomocně skončeno řízení o zařazení žadatele do evidence krajského </t>
  </si>
  <si>
    <t xml:space="preserve">ř. 102 - uvede se počet návrhů na omezení rodičovské odpovědnosti nebo na omezení výkonu </t>
  </si>
  <si>
    <t xml:space="preserve">             rodičovské odpovědnosti podle § 870 NOZ</t>
  </si>
  <si>
    <t xml:space="preserve">ř. 103b - uvede se počet návrhů na zbavení rodiče práva dát souhlas k osvojení nebo dalších </t>
  </si>
  <si>
    <t xml:space="preserve">              podle § 873 NOZ</t>
  </si>
  <si>
    <t xml:space="preserve">              povinností a práv osobní povahy, zbavil-li soud rodiče rodičovské odpovědnosti </t>
  </si>
  <si>
    <t xml:space="preserve">               k osvojení podle § 821 NOZ</t>
  </si>
  <si>
    <t xml:space="preserve">ř. 106b - uvede počet návrhů na rozhodnutí soudu o tom, zda je třeba souhlasu rodiče </t>
  </si>
  <si>
    <t xml:space="preserve">ř. 106c - uvede se počet návrhů na nařízení předběžného opatření soudu o úpravě poměrů </t>
  </si>
  <si>
    <t xml:space="preserve">              dítěte podle § 924 NOZ a § 452 odst. 1 zákona č. 292/2013 Sb., o zvláštních</t>
  </si>
  <si>
    <t xml:space="preserve">               řízeních soudních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</si>
  <si>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</si>
  <si>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</si>
  <si>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106h - uvede se počet návrhů na svěření dítěte do pěstounské péče na přechodnou dobu,</t>
  </si>
  <si>
    <t xml:space="preserve">ř. 119 až ř. 123  - uvedou se počty dětí v členění dle pohlaví a věku dítěte, u kterých bylo 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</si>
  <si>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</si>
  <si>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</si>
  <si>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</si>
  <si>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může být zjištěno z vlastní činnosti OSPOD nebo na základě upozornění či</t>
  </si>
  <si>
    <t xml:space="preserve">                            oznámení jiné osoby či orgánu, popř. sdělení samotného dítěte</t>
  </si>
  <si>
    <t xml:space="preserve">                            zneužívání nebo zanedbávání dítěte bylo nedůvodné; podezření na  tyto formy</t>
  </si>
  <si>
    <t xml:space="preserve">ř. 127 až ř. 137  - uvedou se počty případů týrání, zneužívání nebo zanedbávání 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</si>
  <si>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</si>
  <si>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</si>
  <si>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</si>
  <si>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</si>
  <si>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osoby, popř. i na základě anonymního oznámení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</si>
  <si>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</si>
  <si>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</si>
  <si>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</si>
  <si>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</si>
  <si>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</si>
  <si>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ř. 153a sl. 1 až 12 - uvede se počet dětí, kterým bylo nutné v důsledku týrání, zneužívání nebo</t>
  </si>
  <si>
    <t xml:space="preserve">                                zanedbávání poskytnout odbornou psychologickou pomoc</t>
  </si>
  <si>
    <t xml:space="preserve">                           i částečných úvazků)</t>
  </si>
  <si>
    <t xml:space="preserve">ř. 181a sl. 2, 3 -  uvede se součet pracovních úvazků zaměstnanců vykonávajících agendu </t>
  </si>
  <si>
    <t xml:space="preserve">                           kurátorů pro děti a mládež a agendu náhradní rodinné péče (součet celých</t>
  </si>
  <si>
    <t>z toho děti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</si>
  <si>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</si>
  <si>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</si>
  <si>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</si>
  <si>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</si>
  <si>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jiným způsobem</t>
  </si>
  <si>
    <t>nevyřízených k 1. 1.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</si>
  <si>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</si>
  <si>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</si>
  <si>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 nebo jejího výkonu</t>
    </r>
  </si>
  <si>
    <t>rozhodnutí, zda je třeba souhlasu rodiče k osvojení</t>
  </si>
  <si>
    <t>svěřené                do péče příbuzných nebo blízkých osob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</si>
  <si>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</si>
  <si>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</si>
  <si>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</si>
  <si>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</si>
  <si>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</si>
  <si>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          č. 218/2003 Sb., o soudnictví ve věcech mládeže, ve znění pozdějších předpisů</t>
  </si>
  <si>
    <t xml:space="preserve">ř. 119 až 155, sl. 11, 12 - uvedou se počty dětí, u kterých bylo ve sledovaném roce zjištěno 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</si>
  <si>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</si>
  <si>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</si>
  <si>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</si>
  <si>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</si>
  <si>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</si>
  <si>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 xml:space="preserve">   z toho cizinec s hlášeným pobytem                          na území ČR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</si>
  <si>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</si>
  <si>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</si>
  <si>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do ústavního zařízení nebo       do ZDVOP</t>
  </si>
  <si>
    <t>Kontaktní osoba: Ing. Zuzana Nová,</t>
  </si>
  <si>
    <t>předání dítěte        do péče příbuzných nebo jiných osob blízkých</t>
  </si>
  <si>
    <t>Zařízení odbor. poradenství pro péči o děti</t>
  </si>
  <si>
    <t xml:space="preserve">pozn.: v případě, že žadatel svou žádost vezme zpět, jedná se z pohledu OSPOD o žádost </t>
  </si>
  <si>
    <t xml:space="preserve">                                      do pěstounské péče, do pěstounské péče po přechodnou dobu,</t>
  </si>
  <si>
    <t xml:space="preserve">          v § 14 odst. 1 zákona č. 359/1999 Sb.), nikoliv podané návrhy a podněty na svěření dětí</t>
  </si>
  <si>
    <t>ř. 123a, sl. 1 až 12 - uvede se celkový počet dětí podle formy týrání, zneužívání nebo zanedbávání</t>
  </si>
  <si>
    <t>ř. 151b sl. 1 až 12 -  uvede se počet případů, kdy ve sledovaném roce, ve kterém bylo zjištěno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</si>
  <si>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</si>
  <si>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</si>
  <si>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</si>
  <si>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</si>
  <si>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</si>
  <si>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</si>
  <si>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 xml:space="preserve">                               k 31. 12. sledovaného roku</t>
  </si>
  <si>
    <t>v elektronické podobě na MPSV - odboru účetnictví a finančního výkaznictví.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</si>
  <si>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</si>
  <si>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</si>
  <si>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</si>
  <si>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</si>
  <si>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</si>
  <si>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</si>
  <si>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</si>
  <si>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</si>
  <si>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</si>
  <si>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</si>
  <si>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</si>
  <si>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</si>
  <si>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Řádek 89a: Součet sloupců 3,4,5,6,7,8 se musí rovnat sloupci 9.</t>
  </si>
  <si>
    <t>Řádek 89b: Součet sloupců 3,4,5,6,7,8 se musí rovnat sloupci 9.</t>
  </si>
  <si>
    <t>Řádek 89c: Součet sloupců 3,4,5,6,7,8 se musí rovnat sloupci 9.</t>
  </si>
  <si>
    <t>Řádek 89d: Součet sloupců 3,4,5,6,7,8 se musí rovnat sloupci 9.</t>
  </si>
  <si>
    <t>Řádek 90: Součet sloupců 4,5,6 se musí rovnat sloupci 3.</t>
  </si>
  <si>
    <t>Řádek 90a: Součet sloupců 4,5,6 se musí rovnat sloupci 3.</t>
  </si>
  <si>
    <t>Řádek 90b: Součet sloupců 4,5,6 se musí rovnat sloupci 3.</t>
  </si>
  <si>
    <t>Řádek 90c: Součet sloupců 4,5,6 se musí rovnat sloupci 3.</t>
  </si>
  <si>
    <t>Sloupec 1: řádek 93 se rovná součtu řádků 91, 92 a 92a (vyjma ř. 91a)</t>
  </si>
  <si>
    <t>Sloupec 2: řádek 93 se rovná součtu řádků 91, 92 a 92a (vyjma ř. 91a)</t>
  </si>
  <si>
    <t>Sloupec 3: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</si>
  <si>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</si>
  <si>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</si>
  <si>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</si>
  <si>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</si>
  <si>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</si>
  <si>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</si>
  <si>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</si>
  <si>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</si>
  <si>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</si>
  <si>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</si>
  <si>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</si>
  <si>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</si>
  <si>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</si>
  <si>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</si>
  <si>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</si>
  <si>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</si>
  <si>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</si>
  <si>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</si>
  <si>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2 až 4 se musí rovnat sloupci 1.</t>
  </si>
  <si>
    <t>Řádek 176e: Součet sloupců 2 až 4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</si>
  <si>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</si>
  <si>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</si>
  <si>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</si>
  <si>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</si>
  <si>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Řádek 176j: Součet sloupců 4 až 6 se musí rovnat sloupci 1.</t>
  </si>
  <si>
    <t>Řádek 176k: Součet sloupců 2 až 6 se musí rovnat sloupci 1.</t>
  </si>
  <si>
    <t>z toho zaměstanci pro náhradní rodinnou péči</t>
  </si>
  <si>
    <t>ČV 118/16 ze dne 22. 10. 2015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</si>
  <si>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</si>
  <si>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</si>
  <si>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</si>
  <si>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</si>
  <si>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</si>
  <si>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</si>
  <si>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</si>
  <si>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E. Děti odebrané z péče rodičů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</si>
  <si>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</si>
  <si>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</si>
  <si>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</si>
  <si>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</si>
  <si>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</si>
  <si>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</si>
  <si>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</si>
  <si>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</si>
  <si>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</si>
  <si>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</si>
  <si>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</si>
  <si>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</si>
  <si>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</si>
  <si>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</si>
  <si>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99a</t>
  </si>
  <si>
    <t>99b</t>
  </si>
  <si>
    <t>99c</t>
  </si>
  <si>
    <t>uložení výchovného opatření podle § 13 zákona                                                                  č. 359/1999 Sb. (dále jen ZSPOD)</t>
  </si>
  <si>
    <t xml:space="preserve"> E. Děti odebrané z péče rodičů</t>
  </si>
  <si>
    <t>ř. 97 - uvede se počet dětí, které byly ve sledovaném roce odebrány z péče rodičů nebo jednoho z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</si>
  <si>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</si>
  <si>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</si>
  <si>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</si>
  <si>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</si>
  <si>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r>
      <t xml:space="preserve">         do péče druhého rodiče); </t>
    </r>
    <r>
      <rPr>
        <b/>
        <sz val="11"/>
        <rFont val="Arial CE"/>
        <family val="0"/>
      </rPr>
      <t xml:space="preserve">v případě, že dítě bylo ve sledovaném roce odebráno z péče rodičů </t>
    </r>
  </si>
  <si>
    <r>
      <t xml:space="preserve">         </t>
    </r>
    <r>
      <rPr>
        <b/>
        <sz val="11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</si>
  <si>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</t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</si>
  <si>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</si>
  <si>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</si>
  <si>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</si>
  <si>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</si>
  <si>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</si>
  <si>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</si>
  <si>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</si>
  <si>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roven sl. 5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</si>
  <si>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</si>
  <si>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</si>
  <si>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</t>
  </si>
  <si>
    <t>ř. 98 sl. 3 - uvede se počet dětí, u kterých podalo státní zastupitelství návrh na nařízení ústavní výchovy nebo</t>
  </si>
  <si>
    <t xml:space="preserve">                  návrh na uložení ochranné výchovy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</si>
  <si>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</si>
  <si>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</si>
  <si>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</si>
  <si>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</si>
  <si>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</si>
  <si>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</si>
  <si>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</t>
  </si>
  <si>
    <t>Řádek 97: Součet sloupců 1,2,3,4, se musí rovnat sloupci 5.</t>
  </si>
  <si>
    <t>Řádek 109a musí být roven nebo menší než ř. 109.</t>
  </si>
  <si>
    <t>Řádek 110a musí být roven nebo menší než ř. 110.</t>
  </si>
  <si>
    <t>zjišťování na rok 2016</t>
  </si>
  <si>
    <t>ř. 73 až ř. 78, sl. 1 - uvede se počet dětí včetně mladistvích (15 - 18 let)</t>
  </si>
  <si>
    <r>
      <t xml:space="preserve">Kraje a obce vyplněný výkaz doručí </t>
    </r>
    <r>
      <rPr>
        <b/>
        <sz val="9"/>
        <rFont val="Times New Roman"/>
        <family val="1"/>
      </rPr>
      <t>do 15. 2. 2017</t>
    </r>
    <r>
      <rPr>
        <sz val="9"/>
        <rFont val="Times New Roman"/>
        <family val="1"/>
      </rPr>
      <t xml:space="preserve">           </t>
    </r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</si>
  <si>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</si>
  <si>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</si>
  <si>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</si>
  <si>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</si>
  <si>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</si>
  <si>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</si>
  <si>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Sloupec 5: řádky 99a a 99b se musí rovnat řádku 99c</t>
  </si>
  <si>
    <t>Řádky 106d a 106e musí být menší nebo rovny řádku 106c</t>
  </si>
  <si>
    <t>4) součet řádků 119 až 123 se musí rovnat součtu řádků 139, 144  a 145 v jednotlivých sloupcích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</si>
</sst>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  <numFmt numFmtId="169" formatCode="0.E+00"/>
  </numFmts>
  <fonts count="87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Times New Roman CE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79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shrinkToFi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/>
      <protection/>
    </xf>
    <xf numFmtId="0" fontId="5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1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Border="1" applyAlignment="1" applyProtection="1">
      <alignment/>
      <protection/>
    </xf>
    <xf numFmtId="0" fontId="24" fillId="0" borderId="0" xfId="0" applyNumberFormat="1" applyFont="1" applyAlignment="1">
      <alignment horizontal="justify" wrapText="1"/>
    </xf>
    <xf numFmtId="0" fontId="22" fillId="0" borderId="0" xfId="0" applyNumberFormat="1" applyFont="1" applyAlignment="1">
      <alignment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wrapText="1"/>
      <protection/>
    </xf>
    <xf numFmtId="0" fontId="25" fillId="33" borderId="0" xfId="0" applyFont="1" applyFill="1" applyAlignment="1">
      <alignment horizontal="right"/>
    </xf>
    <xf numFmtId="0" fontId="2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8" fillId="0" borderId="0" xfId="0" applyNumberFormat="1" applyFont="1" applyAlignment="1">
      <alignment horizontal="justify" wrapText="1"/>
    </xf>
    <xf numFmtId="0" fontId="28" fillId="0" borderId="0" xfId="0" applyNumberFormat="1" applyFont="1" applyAlignment="1">
      <alignment horizontal="justify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right" wrapText="1"/>
    </xf>
    <xf numFmtId="0" fontId="33" fillId="0" borderId="0" xfId="0" applyNumberFormat="1" applyFont="1" applyFill="1" applyAlignment="1">
      <alignment horizontal="justify" wrapText="1"/>
    </xf>
    <xf numFmtId="0" fontId="31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justify" wrapText="1"/>
    </xf>
    <xf numFmtId="0" fontId="33" fillId="0" borderId="0" xfId="0" applyNumberFormat="1" applyFont="1" applyAlignment="1">
      <alignment horizontal="justify" wrapText="1"/>
    </xf>
    <xf numFmtId="0" fontId="31" fillId="0" borderId="0" xfId="0" applyNumberFormat="1" applyFont="1" applyAlignment="1">
      <alignment wrapText="1"/>
    </xf>
    <xf numFmtId="0" fontId="16" fillId="33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/>
      <protection/>
    </xf>
    <xf numFmtId="0" fontId="28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left"/>
      <protection/>
    </xf>
    <xf numFmtId="0" fontId="16" fillId="0" borderId="37" xfId="0" applyFont="1" applyFill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9" fillId="33" borderId="43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39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46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35" fillId="36" borderId="11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9" fillId="33" borderId="47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wrapText="1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9" fillId="36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9" fillId="36" borderId="48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0" fontId="16" fillId="33" borderId="36" xfId="0" applyFont="1" applyFill="1" applyBorder="1" applyAlignment="1" applyProtection="1">
      <alignment vertical="center" wrapText="1"/>
      <protection/>
    </xf>
    <xf numFmtId="0" fontId="16" fillId="33" borderId="26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7" borderId="48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38" fillId="37" borderId="10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38" fillId="36" borderId="0" xfId="0" applyFont="1" applyFill="1" applyAlignment="1">
      <alignment horizontal="right"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49" fillId="36" borderId="4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2" fillId="36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top" wrapText="1"/>
      <protection/>
    </xf>
    <xf numFmtId="0" fontId="0" fillId="36" borderId="0" xfId="0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42" fillId="37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left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4" fillId="0" borderId="0" xfId="0" applyNumberFormat="1" applyFont="1" applyAlignment="1">
      <alignment wrapText="1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wrapText="1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9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3" borderId="0" xfId="0" applyFont="1" applyFill="1" applyAlignment="1">
      <alignment horizontal="right"/>
    </xf>
    <xf numFmtId="0" fontId="0" fillId="0" borderId="32" xfId="0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34" borderId="5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38" fillId="37" borderId="13" xfId="0" applyFont="1" applyFill="1" applyBorder="1" applyAlignment="1" applyProtection="1">
      <alignment horizontal="center" vertical="center"/>
      <protection locked="0"/>
    </xf>
    <xf numFmtId="0" fontId="38" fillId="37" borderId="14" xfId="0" applyFont="1" applyFill="1" applyBorder="1" applyAlignment="1" applyProtection="1">
      <alignment horizontal="center" vertical="center"/>
      <protection locked="0"/>
    </xf>
    <xf numFmtId="0" fontId="38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6" borderId="43" xfId="0" applyFont="1" applyFill="1" applyBorder="1" applyAlignment="1" applyProtection="1">
      <alignment horizontal="center" vertical="center" wrapText="1"/>
      <protection/>
    </xf>
    <xf numFmtId="0" fontId="9" fillId="36" borderId="52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6" borderId="35" xfId="0" applyFont="1" applyFill="1" applyBorder="1" applyAlignment="1" applyProtection="1">
      <alignment horizontal="center" vertical="center" wrapText="1"/>
      <protection/>
    </xf>
    <xf numFmtId="0" fontId="9" fillId="36" borderId="36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6" borderId="43" xfId="0" applyFont="1" applyFill="1" applyBorder="1" applyAlignment="1" applyProtection="1">
      <alignment horizontal="left" vertical="center" wrapText="1"/>
      <protection/>
    </xf>
    <xf numFmtId="0" fontId="9" fillId="36" borderId="52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16" fillId="33" borderId="52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36" borderId="43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5" fillId="37" borderId="62" xfId="0" applyFont="1" applyFill="1" applyBorder="1" applyAlignment="1" applyProtection="1">
      <alignment horizontal="center" vertical="center"/>
      <protection/>
    </xf>
    <xf numFmtId="0" fontId="5" fillId="37" borderId="6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17" fillId="33" borderId="3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left" vertical="center" wrapText="1"/>
      <protection/>
    </xf>
    <xf numFmtId="0" fontId="40" fillId="33" borderId="15" xfId="0" applyFont="1" applyFill="1" applyBorder="1" applyAlignment="1" applyProtection="1">
      <alignment horizontal="left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vertical="center" wrapText="1"/>
      <protection/>
    </xf>
    <xf numFmtId="0" fontId="3" fillId="0" borderId="52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0" fontId="0" fillId="0" borderId="52" xfId="0" applyFont="1" applyBorder="1" applyAlignment="1">
      <alignment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9" fillId="33" borderId="6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33" borderId="6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66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9" fillId="33" borderId="56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56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67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9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vertical="center" wrapText="1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9" fillId="33" borderId="75" xfId="0" applyFont="1" applyFill="1" applyBorder="1" applyAlignment="1">
      <alignment vertical="center" wrapText="1"/>
    </xf>
    <xf numFmtId="0" fontId="4" fillId="33" borderId="75" xfId="0" applyFont="1" applyFill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2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9" fillId="33" borderId="57" xfId="0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9" fillId="33" borderId="74" xfId="0" applyFont="1" applyFill="1" applyBorder="1" applyAlignment="1">
      <alignment horizontal="left" vertical="center" wrapText="1"/>
    </xf>
    <xf numFmtId="0" fontId="9" fillId="33" borderId="75" xfId="0" applyFont="1" applyFill="1" applyBorder="1" applyAlignment="1">
      <alignment horizontal="left" vertical="center" wrapText="1"/>
    </xf>
    <xf numFmtId="0" fontId="9" fillId="33" borderId="76" xfId="0" applyFont="1" applyFill="1" applyBorder="1" applyAlignment="1">
      <alignment horizontal="left" vertical="center" wrapText="1"/>
    </xf>
    <xf numFmtId="0" fontId="9" fillId="33" borderId="77" xfId="0" applyFont="1" applyFill="1" applyBorder="1" applyAlignment="1">
      <alignment vertical="center" wrapText="1"/>
    </xf>
    <xf numFmtId="0" fontId="9" fillId="33" borderId="78" xfId="0" applyFont="1" applyFill="1" applyBorder="1" applyAlignment="1">
      <alignment vertical="center"/>
    </xf>
    <xf numFmtId="0" fontId="9" fillId="33" borderId="79" xfId="0" applyFont="1" applyFill="1" applyBorder="1" applyAlignment="1">
      <alignment vertical="center"/>
    </xf>
    <xf numFmtId="0" fontId="9" fillId="36" borderId="35" xfId="0" applyFont="1" applyFill="1" applyBorder="1" applyAlignment="1" applyProtection="1">
      <alignment horizontal="left" vertical="top" wrapText="1"/>
      <protection/>
    </xf>
    <xf numFmtId="0" fontId="9" fillId="36" borderId="56" xfId="0" applyFont="1" applyFill="1" applyBorder="1" applyAlignment="1" applyProtection="1">
      <alignment horizontal="left" vertical="top" wrapText="1"/>
      <protection/>
    </xf>
    <xf numFmtId="0" fontId="9" fillId="36" borderId="31" xfId="0" applyFont="1" applyFill="1" applyBorder="1" applyAlignment="1" applyProtection="1">
      <alignment horizontal="left" vertical="top" wrapText="1"/>
      <protection/>
    </xf>
    <xf numFmtId="0" fontId="9" fillId="36" borderId="32" xfId="0" applyFont="1" applyFill="1" applyBorder="1" applyAlignment="1" applyProtection="1">
      <alignment horizontal="left" vertical="top" wrapText="1"/>
      <protection/>
    </xf>
    <xf numFmtId="0" fontId="9" fillId="36" borderId="36" xfId="0" applyFont="1" applyFill="1" applyBorder="1" applyAlignment="1" applyProtection="1">
      <alignment horizontal="left" vertical="top" wrapText="1"/>
      <protection/>
    </xf>
    <xf numFmtId="0" fontId="9" fillId="36" borderId="17" xfId="0" applyFont="1" applyFill="1" applyBorder="1" applyAlignment="1" applyProtection="1">
      <alignment horizontal="left" vertical="top" wrapText="1"/>
      <protection/>
    </xf>
    <xf numFmtId="0" fontId="15" fillId="36" borderId="35" xfId="0" applyFont="1" applyFill="1" applyBorder="1" applyAlignment="1" applyProtection="1">
      <alignment horizontal="left" vertical="top" wrapText="1"/>
      <protection/>
    </xf>
    <xf numFmtId="0" fontId="50" fillId="36" borderId="56" xfId="0" applyFont="1" applyFill="1" applyBorder="1" applyAlignment="1" applyProtection="1">
      <alignment horizontal="left" vertical="top" wrapText="1"/>
      <protection/>
    </xf>
    <xf numFmtId="0" fontId="50" fillId="36" borderId="36" xfId="0" applyFont="1" applyFill="1" applyBorder="1" applyAlignment="1" applyProtection="1">
      <alignment horizontal="left" vertical="top" wrapText="1"/>
      <protection/>
    </xf>
    <xf numFmtId="0" fontId="50" fillId="36" borderId="17" xfId="0" applyFont="1" applyFill="1" applyBorder="1" applyAlignment="1" applyProtection="1">
      <alignment horizontal="left" vertical="top" wrapText="1"/>
      <protection/>
    </xf>
    <xf numFmtId="0" fontId="3" fillId="36" borderId="35" xfId="0" applyFont="1" applyFill="1" applyBorder="1" applyAlignment="1" applyProtection="1">
      <alignment horizontal="left" vertical="top" wrapText="1"/>
      <protection/>
    </xf>
    <xf numFmtId="0" fontId="4" fillId="36" borderId="56" xfId="0" applyFont="1" applyFill="1" applyBorder="1" applyAlignment="1" applyProtection="1">
      <alignment horizontal="left" vertical="top" wrapText="1"/>
      <protection/>
    </xf>
    <xf numFmtId="0" fontId="4" fillId="36" borderId="36" xfId="0" applyFont="1" applyFill="1" applyBorder="1" applyAlignment="1" applyProtection="1">
      <alignment horizontal="left" vertical="top" wrapText="1"/>
      <protection/>
    </xf>
    <xf numFmtId="0" fontId="4" fillId="36" borderId="17" xfId="0" applyFont="1" applyFill="1" applyBorder="1" applyAlignment="1" applyProtection="1">
      <alignment horizontal="left" vertical="top" wrapText="1"/>
      <protection/>
    </xf>
    <xf numFmtId="0" fontId="51" fillId="36" borderId="35" xfId="0" applyFont="1" applyFill="1" applyBorder="1" applyAlignment="1" applyProtection="1">
      <alignment horizontal="left" vertical="top" wrapText="1"/>
      <protection/>
    </xf>
    <xf numFmtId="0" fontId="20" fillId="36" borderId="56" xfId="0" applyFont="1" applyFill="1" applyBorder="1" applyAlignment="1" applyProtection="1">
      <alignment horizontal="left" vertical="top" wrapText="1"/>
      <protection/>
    </xf>
    <xf numFmtId="0" fontId="20" fillId="36" borderId="31" xfId="0" applyFont="1" applyFill="1" applyBorder="1" applyAlignment="1" applyProtection="1">
      <alignment horizontal="left" vertical="top" wrapText="1"/>
      <protection/>
    </xf>
    <xf numFmtId="0" fontId="20" fillId="36" borderId="32" xfId="0" applyFont="1" applyFill="1" applyBorder="1" applyAlignment="1" applyProtection="1">
      <alignment horizontal="left" vertical="top" wrapText="1"/>
      <protection/>
    </xf>
    <xf numFmtId="0" fontId="20" fillId="36" borderId="36" xfId="0" applyFont="1" applyFill="1" applyBorder="1" applyAlignment="1" applyProtection="1">
      <alignment horizontal="left" vertical="top" wrapText="1"/>
      <protection/>
    </xf>
    <xf numFmtId="0" fontId="20" fillId="36" borderId="1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35" xfId="0" applyNumberFormat="1" applyFont="1" applyFill="1" applyBorder="1" applyAlignment="1" applyProtection="1">
      <alignment horizontal="left" vertical="top" wrapText="1"/>
      <protection/>
    </xf>
    <xf numFmtId="49" fontId="3" fillId="36" borderId="56" xfId="0" applyNumberFormat="1" applyFont="1" applyFill="1" applyBorder="1" applyAlignment="1" applyProtection="1">
      <alignment horizontal="left" vertical="top" wrapText="1"/>
      <protection/>
    </xf>
    <xf numFmtId="49" fontId="3" fillId="36" borderId="31" xfId="0" applyNumberFormat="1" applyFont="1" applyFill="1" applyBorder="1" applyAlignment="1" applyProtection="1">
      <alignment horizontal="left" vertical="top" wrapText="1"/>
      <protection/>
    </xf>
    <xf numFmtId="49" fontId="3" fillId="36" borderId="32" xfId="0" applyNumberFormat="1" applyFont="1" applyFill="1" applyBorder="1" applyAlignment="1" applyProtection="1">
      <alignment horizontal="left" vertical="top" wrapText="1"/>
      <protection/>
    </xf>
    <xf numFmtId="49" fontId="3" fillId="36" borderId="36" xfId="0" applyNumberFormat="1" applyFont="1" applyFill="1" applyBorder="1" applyAlignment="1" applyProtection="1">
      <alignment horizontal="left" vertical="top" wrapText="1"/>
      <protection/>
    </xf>
    <xf numFmtId="49" fontId="3" fillId="36" borderId="17" xfId="0" applyNumberFormat="1" applyFont="1" applyFill="1" applyBorder="1" applyAlignment="1" applyProtection="1">
      <alignment horizontal="left" vertical="top" wrapText="1"/>
      <protection/>
    </xf>
    <xf numFmtId="0" fontId="3" fillId="36" borderId="35" xfId="0" applyFont="1" applyFill="1" applyBorder="1" applyAlignment="1" applyProtection="1">
      <alignment horizontal="center" vertical="top" wrapText="1"/>
      <protection/>
    </xf>
    <xf numFmtId="0" fontId="3" fillId="36" borderId="56" xfId="0" applyFont="1" applyFill="1" applyBorder="1" applyAlignment="1" applyProtection="1">
      <alignment horizontal="center" vertical="top" wrapText="1"/>
      <protection/>
    </xf>
    <xf numFmtId="0" fontId="3" fillId="36" borderId="36" xfId="0" applyFont="1" applyFill="1" applyBorder="1" applyAlignment="1" applyProtection="1">
      <alignment horizontal="center" vertical="top" wrapText="1"/>
      <protection/>
    </xf>
    <xf numFmtId="0" fontId="3" fillId="36" borderId="17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left" vertical="top" wrapText="1"/>
      <protection locked="0"/>
    </xf>
    <xf numFmtId="0" fontId="3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4" fillId="33" borderId="36" xfId="0" applyFont="1" applyFill="1" applyBorder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8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0" defaultRowHeight="0" customHeight="1" zeroHeight="1"/>
  <cols>
    <col min="1" max="1" width="1.625" style="95" customWidth="1"/>
    <col min="2" max="2" width="13.75390625" style="98" customWidth="1"/>
    <col min="3" max="3" width="9.125" style="98" customWidth="1"/>
    <col min="4" max="4" width="8.00390625" style="98" customWidth="1"/>
    <col min="5" max="5" width="7.75390625" style="98" customWidth="1"/>
    <col min="6" max="6" width="17.625" style="98" customWidth="1"/>
    <col min="7" max="7" width="12.25390625" style="98" customWidth="1"/>
    <col min="8" max="8" width="6.25390625" style="98" customWidth="1"/>
    <col min="9" max="9" width="8.375" style="98" customWidth="1"/>
    <col min="10" max="10" width="10.375" style="98" customWidth="1"/>
    <col min="11" max="11" width="1.75390625" style="101" customWidth="1"/>
    <col min="12" max="16384" width="0" style="98" hidden="1" customWidth="1"/>
  </cols>
  <sheetData>
    <row r="1" spans="1:11" s="95" customFormat="1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53"/>
    </row>
    <row r="2" spans="1:11" ht="27.75" customHeight="1" thickBot="1">
      <c r="A2" s="94"/>
      <c r="B2" s="413"/>
      <c r="C2" s="96"/>
      <c r="D2" s="96"/>
      <c r="E2" s="96"/>
      <c r="F2" s="96"/>
      <c r="G2" s="97"/>
      <c r="H2" s="97"/>
      <c r="I2" s="97"/>
      <c r="J2" s="97"/>
      <c r="K2" s="53"/>
    </row>
    <row r="3" spans="1:11" ht="27" customHeight="1" thickBot="1">
      <c r="A3" s="94"/>
      <c r="B3" s="413"/>
      <c r="C3" s="96"/>
      <c r="D3" s="96"/>
      <c r="E3" s="96"/>
      <c r="F3" s="96"/>
      <c r="G3" s="97"/>
      <c r="H3" s="414" t="s">
        <v>59</v>
      </c>
      <c r="I3" s="415"/>
      <c r="J3" s="416"/>
      <c r="K3" s="53"/>
    </row>
    <row r="4" spans="1:11" ht="12.75">
      <c r="A4" s="94"/>
      <c r="B4" s="97"/>
      <c r="C4" s="103"/>
      <c r="D4" s="103"/>
      <c r="E4" s="103"/>
      <c r="F4" s="103"/>
      <c r="G4" s="97"/>
      <c r="H4" s="97"/>
      <c r="I4" s="97"/>
      <c r="J4" s="97"/>
      <c r="K4" s="53"/>
    </row>
    <row r="5" spans="1:11" ht="12.75">
      <c r="A5" s="94"/>
      <c r="B5" s="31" t="s">
        <v>61</v>
      </c>
      <c r="C5" s="30"/>
      <c r="D5" s="30"/>
      <c r="E5" s="103"/>
      <c r="F5" s="103"/>
      <c r="G5" s="97"/>
      <c r="H5" s="97"/>
      <c r="I5" s="97"/>
      <c r="J5" s="97"/>
      <c r="K5" s="53"/>
    </row>
    <row r="6" spans="1:11" ht="15">
      <c r="A6" s="94"/>
      <c r="B6" s="31" t="s">
        <v>52</v>
      </c>
      <c r="C6" s="30"/>
      <c r="D6" s="30"/>
      <c r="E6" s="100"/>
      <c r="F6" s="100"/>
      <c r="G6" s="108"/>
      <c r="H6" s="31" t="s">
        <v>51</v>
      </c>
      <c r="I6" s="30"/>
      <c r="J6" s="51"/>
      <c r="K6" s="53"/>
    </row>
    <row r="7" spans="1:11" ht="13.5" customHeight="1">
      <c r="A7" s="94"/>
      <c r="B7" s="100"/>
      <c r="C7" s="100"/>
      <c r="D7" s="100"/>
      <c r="E7" s="100"/>
      <c r="F7" s="100"/>
      <c r="G7" s="109"/>
      <c r="H7" s="31" t="s">
        <v>664</v>
      </c>
      <c r="I7" s="30"/>
      <c r="J7" s="51"/>
      <c r="K7" s="53"/>
    </row>
    <row r="8" spans="1:11" ht="12.75">
      <c r="A8" s="94"/>
      <c r="B8" s="417" t="s">
        <v>725</v>
      </c>
      <c r="C8" s="417"/>
      <c r="D8" s="417"/>
      <c r="E8" s="417"/>
      <c r="F8" s="417"/>
      <c r="G8" s="417"/>
      <c r="H8" s="31" t="s">
        <v>53</v>
      </c>
      <c r="I8" s="30"/>
      <c r="J8" s="51"/>
      <c r="K8" s="53"/>
    </row>
    <row r="9" spans="1:14" ht="13.5" customHeight="1">
      <c r="A9" s="94"/>
      <c r="B9" s="113" t="s">
        <v>613</v>
      </c>
      <c r="C9" s="113"/>
      <c r="D9" s="113"/>
      <c r="E9" s="113"/>
      <c r="F9" s="113"/>
      <c r="G9" s="113"/>
      <c r="H9" s="31" t="s">
        <v>723</v>
      </c>
      <c r="I9" s="30"/>
      <c r="J9" s="51"/>
      <c r="K9" s="46"/>
      <c r="L9" s="51"/>
      <c r="M9" s="51"/>
      <c r="N9" s="51"/>
    </row>
    <row r="10" spans="1:14" ht="12.75">
      <c r="A10" s="94"/>
      <c r="B10" s="113" t="s">
        <v>598</v>
      </c>
      <c r="C10" s="113"/>
      <c r="D10" s="113"/>
      <c r="E10" s="113"/>
      <c r="F10" s="113"/>
      <c r="G10" s="113"/>
      <c r="H10" s="31"/>
      <c r="I10" s="30"/>
      <c r="J10" s="51"/>
      <c r="K10" s="46"/>
      <c r="L10" s="51"/>
      <c r="M10" s="51"/>
      <c r="N10" s="51"/>
    </row>
    <row r="11" spans="1:14" ht="12.75" customHeight="1">
      <c r="A11" s="94"/>
      <c r="B11" s="417" t="s">
        <v>254</v>
      </c>
      <c r="C11" s="417"/>
      <c r="D11" s="417"/>
      <c r="E11" s="417"/>
      <c r="F11" s="417"/>
      <c r="G11" s="112"/>
      <c r="H11" s="420" t="s">
        <v>62</v>
      </c>
      <c r="I11" s="421"/>
      <c r="J11" s="422"/>
      <c r="K11" s="46"/>
      <c r="L11" s="51"/>
      <c r="M11" s="51"/>
      <c r="N11" s="51"/>
    </row>
    <row r="12" spans="1:14" ht="14.25">
      <c r="A12" s="94"/>
      <c r="B12" s="113"/>
      <c r="C12" s="113"/>
      <c r="D12" s="113"/>
      <c r="E12" s="113"/>
      <c r="F12" s="113"/>
      <c r="G12" s="113"/>
      <c r="H12" s="423"/>
      <c r="I12" s="424"/>
      <c r="J12" s="425"/>
      <c r="K12" s="46"/>
      <c r="L12" s="51"/>
      <c r="M12" s="51"/>
      <c r="N12" s="51"/>
    </row>
    <row r="13" spans="1:11" ht="15">
      <c r="A13" s="94"/>
      <c r="B13" s="113" t="s">
        <v>54</v>
      </c>
      <c r="C13" s="113"/>
      <c r="D13" s="113"/>
      <c r="E13" s="113"/>
      <c r="F13" s="113"/>
      <c r="G13" s="114"/>
      <c r="H13" s="118"/>
      <c r="I13" s="118"/>
      <c r="J13" s="109"/>
      <c r="K13" s="53"/>
    </row>
    <row r="14" spans="1:11" ht="15">
      <c r="A14" s="94"/>
      <c r="B14" s="23" t="s">
        <v>56</v>
      </c>
      <c r="C14" s="113"/>
      <c r="D14" s="113"/>
      <c r="E14" s="113"/>
      <c r="F14" s="113"/>
      <c r="G14" s="119" t="s">
        <v>55</v>
      </c>
      <c r="H14" s="426"/>
      <c r="I14" s="427"/>
      <c r="J14" s="428"/>
      <c r="K14" s="53"/>
    </row>
    <row r="15" spans="1:11" ht="27" customHeight="1">
      <c r="A15" s="94"/>
      <c r="B15" s="114" t="s">
        <v>57</v>
      </c>
      <c r="C15" s="114"/>
      <c r="D15" s="114"/>
      <c r="E15" s="114"/>
      <c r="F15" s="114"/>
      <c r="G15" s="114"/>
      <c r="H15" s="115"/>
      <c r="I15" s="115"/>
      <c r="J15" s="115"/>
      <c r="K15" s="53"/>
    </row>
    <row r="16" spans="1:11" ht="15" customHeight="1">
      <c r="A16" s="94"/>
      <c r="B16" s="114" t="s">
        <v>58</v>
      </c>
      <c r="C16" s="114"/>
      <c r="D16" s="114"/>
      <c r="E16" s="114"/>
      <c r="F16" s="429" t="s">
        <v>50</v>
      </c>
      <c r="G16" s="430"/>
      <c r="H16" s="426"/>
      <c r="I16" s="427"/>
      <c r="J16" s="428"/>
      <c r="K16" s="53"/>
    </row>
    <row r="17" spans="1:11" ht="23.25" customHeight="1">
      <c r="A17" s="94"/>
      <c r="B17" s="103"/>
      <c r="C17" s="97"/>
      <c r="D17" s="97"/>
      <c r="E17" s="97"/>
      <c r="F17" s="97"/>
      <c r="G17" s="97"/>
      <c r="H17" s="97"/>
      <c r="I17" s="97"/>
      <c r="J17" s="97"/>
      <c r="K17" s="53"/>
    </row>
    <row r="18" spans="1:11" ht="12.75">
      <c r="A18" s="94"/>
      <c r="B18" s="103"/>
      <c r="C18" s="97"/>
      <c r="D18" s="97"/>
      <c r="E18" s="97"/>
      <c r="F18" s="97"/>
      <c r="G18" s="97"/>
      <c r="H18" s="97"/>
      <c r="I18" s="97"/>
      <c r="J18" s="97"/>
      <c r="K18" s="53"/>
    </row>
    <row r="19" spans="1:11" ht="20.25">
      <c r="A19" s="94"/>
      <c r="B19" s="433"/>
      <c r="C19" s="434"/>
      <c r="D19" s="434"/>
      <c r="E19" s="434"/>
      <c r="F19" s="434"/>
      <c r="G19" s="434"/>
      <c r="H19" s="434"/>
      <c r="I19" s="434"/>
      <c r="J19" s="434"/>
      <c r="K19" s="53"/>
    </row>
    <row r="20" spans="1:11" ht="20.25">
      <c r="A20" s="94"/>
      <c r="B20" s="433"/>
      <c r="C20" s="434"/>
      <c r="D20" s="434"/>
      <c r="E20" s="434"/>
      <c r="F20" s="434"/>
      <c r="G20" s="434"/>
      <c r="H20" s="434"/>
      <c r="I20" s="434"/>
      <c r="J20" s="434"/>
      <c r="K20" s="53"/>
    </row>
    <row r="21" spans="1:11" ht="22.5" customHeight="1">
      <c r="A21" s="94"/>
      <c r="B21" s="433" t="s">
        <v>48</v>
      </c>
      <c r="C21" s="434"/>
      <c r="D21" s="434"/>
      <c r="E21" s="434"/>
      <c r="F21" s="434"/>
      <c r="G21" s="434"/>
      <c r="H21" s="434"/>
      <c r="I21" s="434"/>
      <c r="J21" s="434"/>
      <c r="K21" s="53"/>
    </row>
    <row r="22" spans="1:11" ht="20.25">
      <c r="A22" s="94"/>
      <c r="B22" s="433" t="s">
        <v>237</v>
      </c>
      <c r="C22" s="434"/>
      <c r="D22" s="434"/>
      <c r="E22" s="434"/>
      <c r="F22" s="434"/>
      <c r="G22" s="434"/>
      <c r="H22" s="434"/>
      <c r="I22" s="434"/>
      <c r="J22" s="434"/>
      <c r="K22" s="53"/>
    </row>
    <row r="23" spans="1:11" ht="20.25">
      <c r="A23" s="94"/>
      <c r="B23" s="433" t="s">
        <v>49</v>
      </c>
      <c r="C23" s="433"/>
      <c r="D23" s="433"/>
      <c r="E23" s="433"/>
      <c r="F23" s="433"/>
      <c r="G23" s="433"/>
      <c r="H23" s="433"/>
      <c r="I23" s="433"/>
      <c r="J23" s="433"/>
      <c r="K23" s="53"/>
    </row>
    <row r="24" spans="1:11" ht="20.25">
      <c r="A24" s="94"/>
      <c r="B24" s="120"/>
      <c r="C24" s="121"/>
      <c r="D24" s="121"/>
      <c r="E24" s="122"/>
      <c r="F24" s="123">
        <v>2016</v>
      </c>
      <c r="G24" s="121"/>
      <c r="H24" s="121"/>
      <c r="I24" s="121"/>
      <c r="J24" s="121"/>
      <c r="K24" s="53"/>
    </row>
    <row r="25" spans="1:11" ht="12.75">
      <c r="A25" s="94"/>
      <c r="B25" s="97"/>
      <c r="C25" s="97"/>
      <c r="D25" s="97"/>
      <c r="E25" s="97"/>
      <c r="F25" s="97"/>
      <c r="G25" s="97"/>
      <c r="H25" s="97"/>
      <c r="I25" s="97"/>
      <c r="J25" s="97"/>
      <c r="K25" s="53"/>
    </row>
    <row r="26" spans="1:11" ht="12.75">
      <c r="A26" s="94"/>
      <c r="B26" s="97"/>
      <c r="C26" s="97"/>
      <c r="D26" s="97"/>
      <c r="E26" s="97"/>
      <c r="F26" s="97"/>
      <c r="G26" s="97"/>
      <c r="H26" s="97"/>
      <c r="I26" s="97"/>
      <c r="J26" s="97"/>
      <c r="K26" s="53"/>
    </row>
    <row r="27" spans="1:11" ht="15">
      <c r="A27" s="94"/>
      <c r="B27" s="99"/>
      <c r="C27" s="96"/>
      <c r="D27" s="96"/>
      <c r="E27" s="96"/>
      <c r="F27" s="106"/>
      <c r="G27" s="419"/>
      <c r="H27" s="419"/>
      <c r="I27" s="96"/>
      <c r="J27" s="96"/>
      <c r="K27" s="53"/>
    </row>
    <row r="28" spans="1:11" ht="15">
      <c r="A28" s="94"/>
      <c r="B28" s="99"/>
      <c r="C28" s="96"/>
      <c r="D28" s="96"/>
      <c r="E28" s="96"/>
      <c r="F28" s="106"/>
      <c r="G28" s="105"/>
      <c r="H28" s="105"/>
      <c r="I28" s="96"/>
      <c r="J28" s="96"/>
      <c r="K28" s="53"/>
    </row>
    <row r="29" spans="1:11" ht="43.5" customHeight="1">
      <c r="A29" s="94"/>
      <c r="B29" s="432"/>
      <c r="C29" s="432"/>
      <c r="D29" s="432"/>
      <c r="E29" s="432"/>
      <c r="F29" s="432"/>
      <c r="G29" s="432"/>
      <c r="H29" s="432"/>
      <c r="I29" s="432"/>
      <c r="J29" s="432"/>
      <c r="K29" s="53"/>
    </row>
    <row r="30" spans="1:11" ht="14.25" customHeight="1">
      <c r="A30" s="94"/>
      <c r="B30" s="100"/>
      <c r="C30" s="100"/>
      <c r="D30" s="100"/>
      <c r="E30" s="100"/>
      <c r="F30" s="100"/>
      <c r="G30" s="109"/>
      <c r="H30" s="109"/>
      <c r="I30" s="109"/>
      <c r="J30" s="109"/>
      <c r="K30" s="53"/>
    </row>
    <row r="31" spans="1:11" ht="33.75" customHeight="1">
      <c r="A31" s="94"/>
      <c r="B31" s="435"/>
      <c r="C31" s="435"/>
      <c r="D31" s="435"/>
      <c r="E31" s="435"/>
      <c r="F31" s="435"/>
      <c r="G31" s="435"/>
      <c r="H31" s="435"/>
      <c r="I31" s="435"/>
      <c r="J31" s="435"/>
      <c r="K31" s="53"/>
    </row>
    <row r="32" spans="1:11" ht="10.5" customHeight="1" thickBot="1">
      <c r="A32" s="94"/>
      <c r="B32" s="100"/>
      <c r="C32" s="109"/>
      <c r="D32" s="109"/>
      <c r="E32" s="109"/>
      <c r="F32" s="109"/>
      <c r="G32" s="109"/>
      <c r="H32" s="109"/>
      <c r="I32" s="109"/>
      <c r="J32" s="109"/>
      <c r="K32" s="53"/>
    </row>
    <row r="33" spans="1:11" ht="19.5" customHeight="1">
      <c r="A33" s="94"/>
      <c r="B33" s="438" t="s">
        <v>43</v>
      </c>
      <c r="C33" s="180" t="s">
        <v>44</v>
      </c>
      <c r="D33" s="181"/>
      <c r="E33" s="444"/>
      <c r="F33" s="444"/>
      <c r="G33" s="444"/>
      <c r="H33" s="444"/>
      <c r="I33" s="445"/>
      <c r="J33" s="446"/>
      <c r="K33" s="53"/>
    </row>
    <row r="34" spans="1:11" ht="19.5" customHeight="1">
      <c r="A34" s="94"/>
      <c r="B34" s="439"/>
      <c r="C34" s="182" t="s">
        <v>45</v>
      </c>
      <c r="D34" s="183"/>
      <c r="E34" s="447"/>
      <c r="F34" s="447"/>
      <c r="G34" s="447"/>
      <c r="H34" s="447"/>
      <c r="I34" s="448"/>
      <c r="J34" s="449"/>
      <c r="K34" s="53"/>
    </row>
    <row r="35" spans="1:11" ht="19.5" customHeight="1">
      <c r="A35" s="94"/>
      <c r="B35" s="439"/>
      <c r="C35" s="184" t="s">
        <v>46</v>
      </c>
      <c r="D35" s="185"/>
      <c r="E35" s="447"/>
      <c r="F35" s="447"/>
      <c r="G35" s="447"/>
      <c r="H35" s="447"/>
      <c r="I35" s="448"/>
      <c r="J35" s="449"/>
      <c r="K35" s="53"/>
    </row>
    <row r="36" spans="1:11" ht="19.5" customHeight="1" thickBot="1">
      <c r="A36" s="94"/>
      <c r="B36" s="440"/>
      <c r="C36" s="186" t="s">
        <v>47</v>
      </c>
      <c r="D36" s="187"/>
      <c r="E36" s="441"/>
      <c r="F36" s="441"/>
      <c r="G36" s="441"/>
      <c r="H36" s="441"/>
      <c r="I36" s="442"/>
      <c r="J36" s="443"/>
      <c r="K36" s="53"/>
    </row>
    <row r="37" spans="1:11" ht="18.75" customHeight="1">
      <c r="A37" s="94"/>
      <c r="B37" s="436"/>
      <c r="C37" s="117"/>
      <c r="D37" s="117"/>
      <c r="E37" s="418"/>
      <c r="F37" s="418"/>
      <c r="G37" s="418"/>
      <c r="H37" s="418"/>
      <c r="I37" s="419"/>
      <c r="J37" s="419"/>
      <c r="K37" s="53"/>
    </row>
    <row r="38" spans="1:11" ht="18.75" customHeight="1">
      <c r="A38" s="94"/>
      <c r="B38" s="436"/>
      <c r="C38" s="116"/>
      <c r="D38" s="116"/>
      <c r="E38" s="418"/>
      <c r="F38" s="418"/>
      <c r="G38" s="418"/>
      <c r="H38" s="418"/>
      <c r="I38" s="419"/>
      <c r="J38" s="419"/>
      <c r="K38" s="53"/>
    </row>
    <row r="39" spans="1:11" ht="18.75" customHeight="1">
      <c r="A39" s="94"/>
      <c r="B39" s="436"/>
      <c r="C39" s="117"/>
      <c r="D39" s="117"/>
      <c r="E39" s="418"/>
      <c r="F39" s="418"/>
      <c r="G39" s="418"/>
      <c r="H39" s="418"/>
      <c r="I39" s="418"/>
      <c r="J39" s="418"/>
      <c r="K39" s="53"/>
    </row>
    <row r="40" spans="1:11" ht="18.75" customHeight="1">
      <c r="A40" s="94"/>
      <c r="B40" s="436"/>
      <c r="C40" s="117"/>
      <c r="D40" s="117"/>
      <c r="E40" s="418"/>
      <c r="F40" s="418"/>
      <c r="G40" s="418"/>
      <c r="H40" s="418"/>
      <c r="I40" s="418"/>
      <c r="J40" s="418"/>
      <c r="K40" s="53"/>
    </row>
    <row r="41" spans="1:11" ht="12" customHeight="1">
      <c r="A41" s="94"/>
      <c r="B41" s="431"/>
      <c r="C41" s="431"/>
      <c r="D41" s="96"/>
      <c r="E41" s="96"/>
      <c r="F41" s="107"/>
      <c r="G41" s="437"/>
      <c r="H41" s="437"/>
      <c r="I41" s="437"/>
      <c r="J41" s="437"/>
      <c r="K41" s="53"/>
    </row>
    <row r="42" ht="0" customHeight="1" hidden="1"/>
    <row r="43" ht="0" customHeight="1" hidden="1"/>
  </sheetData>
  <sheetProtection/>
  <mergeCells count="29"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7.25390625" style="0" customWidth="1"/>
  </cols>
  <sheetData>
    <row r="1" ht="15">
      <c r="A1" s="138" t="s">
        <v>421</v>
      </c>
    </row>
    <row r="2" ht="15">
      <c r="A2" s="138"/>
    </row>
    <row r="3" ht="19.5" customHeight="1"/>
    <row r="4" ht="16.5" customHeight="1">
      <c r="A4" s="124" t="s">
        <v>507</v>
      </c>
    </row>
    <row r="5" ht="16.5" customHeight="1">
      <c r="A5" s="124" t="s">
        <v>443</v>
      </c>
    </row>
    <row r="6" ht="15.75" customHeight="1">
      <c r="A6" s="124" t="s">
        <v>505</v>
      </c>
    </row>
    <row r="7" ht="15.75" customHeight="1">
      <c r="A7" s="124" t="s">
        <v>506</v>
      </c>
    </row>
    <row r="8" ht="15" customHeight="1">
      <c r="A8" s="124" t="s">
        <v>336</v>
      </c>
    </row>
    <row r="9" ht="16.5" customHeight="1">
      <c r="A9" s="124" t="s">
        <v>337</v>
      </c>
    </row>
    <row r="10" ht="17.25" customHeight="1">
      <c r="A10" s="124" t="s">
        <v>508</v>
      </c>
    </row>
    <row r="11" ht="14.25">
      <c r="A11" s="124" t="s">
        <v>444</v>
      </c>
    </row>
    <row r="12" ht="14.25">
      <c r="A12" s="124" t="s">
        <v>334</v>
      </c>
    </row>
    <row r="13" ht="12" customHeight="1">
      <c r="A13" s="124" t="s">
        <v>4</v>
      </c>
    </row>
    <row r="14" ht="14.25">
      <c r="A14" s="124" t="s">
        <v>335</v>
      </c>
    </row>
    <row r="15" ht="9.75" customHeight="1">
      <c r="A15" s="124"/>
    </row>
    <row r="16" ht="18" customHeight="1">
      <c r="A16" s="124" t="s">
        <v>509</v>
      </c>
    </row>
    <row r="17" ht="14.25">
      <c r="A17" s="124" t="s">
        <v>602</v>
      </c>
    </row>
    <row r="18" ht="16.5" customHeight="1">
      <c r="A18" s="124" t="s">
        <v>338</v>
      </c>
    </row>
    <row r="19" ht="17.25" customHeight="1">
      <c r="A19" s="124" t="s">
        <v>339</v>
      </c>
    </row>
    <row r="20" ht="15" customHeight="1">
      <c r="A20" s="124" t="s">
        <v>340</v>
      </c>
    </row>
    <row r="21" ht="16.5" customHeight="1">
      <c r="A21" s="124" t="s">
        <v>341</v>
      </c>
    </row>
    <row r="22" ht="16.5" customHeight="1">
      <c r="A22" s="124" t="s">
        <v>510</v>
      </c>
    </row>
    <row r="23" spans="1:6" ht="16.5" customHeight="1">
      <c r="A23" s="124" t="s">
        <v>342</v>
      </c>
      <c r="F23" t="s">
        <v>512</v>
      </c>
    </row>
    <row r="24" ht="14.25">
      <c r="A24" s="124"/>
    </row>
    <row r="25" ht="9" customHeight="1">
      <c r="A25" s="124"/>
    </row>
    <row r="26" ht="14.25">
      <c r="A26" s="124" t="s">
        <v>352</v>
      </c>
    </row>
    <row r="27" ht="9.75" customHeight="1">
      <c r="A27" s="124"/>
    </row>
    <row r="28" ht="16.5" customHeight="1">
      <c r="A28" s="124" t="s">
        <v>5</v>
      </c>
    </row>
    <row r="29" ht="16.5" customHeight="1">
      <c r="A29" s="124" t="s">
        <v>6</v>
      </c>
    </row>
    <row r="30" ht="16.5" customHeight="1">
      <c r="A30" s="124" t="s">
        <v>511</v>
      </c>
    </row>
    <row r="31" ht="16.5" customHeight="1">
      <c r="A31" s="124" t="s">
        <v>514</v>
      </c>
    </row>
    <row r="32" ht="16.5" customHeight="1">
      <c r="A32" s="124" t="s">
        <v>513</v>
      </c>
    </row>
    <row r="33" ht="16.5" customHeight="1">
      <c r="A33" s="124" t="s">
        <v>343</v>
      </c>
    </row>
    <row r="34" ht="17.25" customHeight="1">
      <c r="A34" s="124" t="s">
        <v>392</v>
      </c>
    </row>
    <row r="35" ht="14.25">
      <c r="A35" s="124" t="s">
        <v>530</v>
      </c>
    </row>
    <row r="36" ht="15" customHeight="1">
      <c r="A36" s="124" t="s">
        <v>533</v>
      </c>
    </row>
    <row r="37" ht="14.25">
      <c r="A37" s="124" t="s">
        <v>532</v>
      </c>
    </row>
    <row r="38" ht="14.25">
      <c r="A38" s="237" t="s">
        <v>601</v>
      </c>
    </row>
    <row r="39" ht="14.25">
      <c r="A39" s="237" t="s">
        <v>531</v>
      </c>
    </row>
    <row r="40" ht="14.25">
      <c r="A40" s="110"/>
    </row>
    <row r="41" ht="14.25">
      <c r="A41" s="110"/>
    </row>
    <row r="42" ht="14.25">
      <c r="A42" s="111"/>
    </row>
    <row r="43" ht="14.25">
      <c r="A43" s="111"/>
    </row>
    <row r="44" ht="14.25">
      <c r="A44" s="111"/>
    </row>
    <row r="45" ht="14.25">
      <c r="A45" s="111"/>
    </row>
    <row r="46" ht="14.25">
      <c r="A46" s="111"/>
    </row>
    <row r="47" ht="14.25">
      <c r="A47" s="111"/>
    </row>
    <row r="48" ht="15">
      <c r="A48" s="1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4.375" style="0" customWidth="1"/>
  </cols>
  <sheetData>
    <row r="1" ht="15">
      <c r="A1" s="138" t="s">
        <v>420</v>
      </c>
    </row>
    <row r="2" ht="9.75" customHeight="1">
      <c r="A2" s="138"/>
    </row>
    <row r="3" ht="14.25">
      <c r="A3" s="124" t="s">
        <v>410</v>
      </c>
    </row>
    <row r="4" ht="11.25" customHeight="1">
      <c r="A4" s="145"/>
    </row>
    <row r="5" ht="14.25">
      <c r="A5" s="124" t="s">
        <v>515</v>
      </c>
    </row>
    <row r="6" ht="14.25">
      <c r="A6" s="124" t="s">
        <v>374</v>
      </c>
    </row>
    <row r="7" ht="14.25">
      <c r="A7" s="124" t="s">
        <v>375</v>
      </c>
    </row>
    <row r="8" ht="14.25">
      <c r="A8" s="124" t="s">
        <v>516</v>
      </c>
    </row>
    <row r="9" ht="14.25">
      <c r="A9" s="124" t="s">
        <v>517</v>
      </c>
    </row>
    <row r="10" ht="14.25">
      <c r="A10" s="124" t="s">
        <v>518</v>
      </c>
    </row>
    <row r="11" ht="14.25">
      <c r="A11" s="124" t="s">
        <v>519</v>
      </c>
    </row>
    <row r="12" ht="14.25">
      <c r="A12" s="124" t="s">
        <v>408</v>
      </c>
    </row>
    <row r="13" ht="14.25">
      <c r="A13" s="124" t="s">
        <v>415</v>
      </c>
    </row>
    <row r="14" ht="14.25">
      <c r="A14" s="124" t="s">
        <v>520</v>
      </c>
    </row>
    <row r="15" ht="14.25">
      <c r="A15" s="124" t="s">
        <v>521</v>
      </c>
    </row>
    <row r="16" ht="14.25">
      <c r="A16" s="124" t="s">
        <v>409</v>
      </c>
    </row>
    <row r="17" ht="14.25">
      <c r="A17" s="124" t="s">
        <v>522</v>
      </c>
    </row>
    <row r="18" ht="14.25">
      <c r="A18" s="124" t="s">
        <v>523</v>
      </c>
    </row>
    <row r="19" ht="14.25">
      <c r="A19" s="124" t="s">
        <v>450</v>
      </c>
    </row>
    <row r="20" ht="14.25">
      <c r="A20" s="124" t="s">
        <v>414</v>
      </c>
    </row>
    <row r="21" ht="14.25">
      <c r="A21" s="124" t="s">
        <v>524</v>
      </c>
    </row>
    <row r="22" ht="14.25">
      <c r="A22" s="124" t="s">
        <v>526</v>
      </c>
    </row>
    <row r="23" ht="14.25">
      <c r="A23" s="124" t="s">
        <v>525</v>
      </c>
    </row>
    <row r="24" ht="14.25">
      <c r="A24" s="124" t="s">
        <v>527</v>
      </c>
    </row>
    <row r="25" ht="14.25">
      <c r="A25" s="124" t="s">
        <v>411</v>
      </c>
    </row>
    <row r="26" ht="14.25">
      <c r="A26" s="124" t="s">
        <v>412</v>
      </c>
    </row>
    <row r="27" ht="14.25">
      <c r="A27" s="124" t="s">
        <v>413</v>
      </c>
    </row>
    <row r="28" ht="14.25">
      <c r="A28" s="110" t="s">
        <v>528</v>
      </c>
    </row>
    <row r="29" ht="14.25">
      <c r="A29" s="111" t="s">
        <v>376</v>
      </c>
    </row>
    <row r="30" ht="14.25">
      <c r="A30" s="111" t="s">
        <v>377</v>
      </c>
    </row>
    <row r="31" ht="14.25">
      <c r="A31" s="111" t="s">
        <v>378</v>
      </c>
    </row>
    <row r="32" ht="14.25">
      <c r="A32" s="111" t="s">
        <v>529</v>
      </c>
    </row>
    <row r="33" ht="16.5" customHeight="1">
      <c r="A33" s="179" t="s">
        <v>432</v>
      </c>
    </row>
    <row r="34" ht="13.5" customHeight="1">
      <c r="A34" s="178" t="s">
        <v>433</v>
      </c>
    </row>
    <row r="35" ht="13.5" customHeight="1">
      <c r="A35" s="124"/>
    </row>
    <row r="36" ht="14.25">
      <c r="A36" s="124" t="s">
        <v>691</v>
      </c>
    </row>
    <row r="37" ht="14.25">
      <c r="A37" s="124"/>
    </row>
    <row r="38" ht="12.75" customHeight="1">
      <c r="A38" s="189" t="s">
        <v>692</v>
      </c>
    </row>
    <row r="39" ht="14.25">
      <c r="A39" s="189" t="s">
        <v>693</v>
      </c>
    </row>
    <row r="40" ht="14.25" customHeight="1">
      <c r="A40" s="189" t="s">
        <v>694</v>
      </c>
    </row>
    <row r="41" ht="14.25">
      <c r="A41" s="189" t="s">
        <v>695</v>
      </c>
    </row>
    <row r="42" ht="14.25">
      <c r="A42" s="189" t="s">
        <v>696</v>
      </c>
    </row>
    <row r="43" ht="15">
      <c r="A43" s="189" t="s">
        <v>697</v>
      </c>
    </row>
    <row r="44" ht="15">
      <c r="A44" s="189" t="s">
        <v>698</v>
      </c>
    </row>
    <row r="45" ht="14.25">
      <c r="A45" s="189" t="s">
        <v>699</v>
      </c>
    </row>
    <row r="46" ht="14.25">
      <c r="A46" s="124" t="s">
        <v>700</v>
      </c>
    </row>
    <row r="47" ht="14.25">
      <c r="A47" s="188" t="s">
        <v>701</v>
      </c>
    </row>
    <row r="48" ht="14.25">
      <c r="A48" s="189" t="s">
        <v>702</v>
      </c>
    </row>
    <row r="49" ht="15">
      <c r="A49" s="189" t="s">
        <v>703</v>
      </c>
    </row>
    <row r="50" ht="15">
      <c r="A50" s="402" t="s">
        <v>704</v>
      </c>
    </row>
    <row r="51" ht="15">
      <c r="A51" s="402" t="s">
        <v>705</v>
      </c>
    </row>
    <row r="52" ht="15">
      <c r="A52" s="189" t="s">
        <v>706</v>
      </c>
    </row>
    <row r="53" ht="14.25">
      <c r="A53" s="189" t="s">
        <v>707</v>
      </c>
    </row>
    <row r="54" ht="14.25">
      <c r="A54" s="189" t="s">
        <v>708</v>
      </c>
    </row>
    <row r="55" ht="14.25">
      <c r="A55" s="124" t="s">
        <v>709</v>
      </c>
    </row>
    <row r="56" ht="14.25">
      <c r="A56" s="124" t="s">
        <v>710</v>
      </c>
    </row>
    <row r="57" ht="14.25">
      <c r="A57" s="124" t="s">
        <v>711</v>
      </c>
    </row>
    <row r="58" ht="14.25">
      <c r="A58" s="124" t="s">
        <v>712</v>
      </c>
    </row>
    <row r="59" ht="14.25">
      <c r="A59" s="124" t="s">
        <v>713</v>
      </c>
    </row>
    <row r="60" ht="14.25">
      <c r="A60" s="124" t="s">
        <v>714</v>
      </c>
    </row>
    <row r="61" ht="14.25">
      <c r="A61" s="124" t="s">
        <v>715</v>
      </c>
    </row>
    <row r="62" ht="14.25">
      <c r="A62" s="124" t="s">
        <v>716</v>
      </c>
    </row>
    <row r="63" ht="14.25">
      <c r="A63" s="124" t="s">
        <v>717</v>
      </c>
    </row>
    <row r="64" ht="15">
      <c r="A64" s="144" t="s">
        <v>718</v>
      </c>
    </row>
    <row r="65" ht="15">
      <c r="A65" s="144" t="s">
        <v>719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4.25390625" style="0" customWidth="1"/>
  </cols>
  <sheetData>
    <row r="1" ht="15">
      <c r="A1" s="138" t="s">
        <v>419</v>
      </c>
    </row>
    <row r="2" ht="8.25" customHeight="1">
      <c r="A2" s="138"/>
    </row>
    <row r="3" ht="15">
      <c r="A3" s="145" t="s">
        <v>393</v>
      </c>
    </row>
    <row r="4" ht="15">
      <c r="A4" s="145"/>
    </row>
    <row r="5" s="238" customFormat="1" ht="14.25">
      <c r="A5" s="124" t="s">
        <v>534</v>
      </c>
    </row>
    <row r="6" s="238" customFormat="1" ht="14.25">
      <c r="A6" s="124" t="s">
        <v>535</v>
      </c>
    </row>
    <row r="7" s="238" customFormat="1" ht="14.25">
      <c r="A7" s="124" t="s">
        <v>536</v>
      </c>
    </row>
    <row r="8" s="238" customFormat="1" ht="14.25">
      <c r="A8" s="124" t="s">
        <v>538</v>
      </c>
    </row>
    <row r="9" s="238" customFormat="1" ht="14.25">
      <c r="A9" s="124" t="s">
        <v>537</v>
      </c>
    </row>
    <row r="10" ht="14.25">
      <c r="A10" s="124" t="s">
        <v>344</v>
      </c>
    </row>
    <row r="11" ht="14.25">
      <c r="A11" s="124" t="s">
        <v>7</v>
      </c>
    </row>
    <row r="12" ht="14.25">
      <c r="A12" s="124" t="s">
        <v>603</v>
      </c>
    </row>
    <row r="13" ht="14.25">
      <c r="A13" s="124" t="s">
        <v>345</v>
      </c>
    </row>
    <row r="14" ht="14.25">
      <c r="A14" s="124" t="s">
        <v>540</v>
      </c>
    </row>
    <row r="15" ht="14.25">
      <c r="A15" s="124" t="s">
        <v>539</v>
      </c>
    </row>
    <row r="16" ht="14.25">
      <c r="A16" s="124" t="s">
        <v>541</v>
      </c>
    </row>
    <row r="17" ht="14.25">
      <c r="A17" s="124" t="s">
        <v>542</v>
      </c>
    </row>
    <row r="18" ht="14.25">
      <c r="A18" s="124" t="s">
        <v>543</v>
      </c>
    </row>
    <row r="19" ht="14.25">
      <c r="A19" s="124" t="s">
        <v>546</v>
      </c>
    </row>
    <row r="20" ht="14.25">
      <c r="A20" s="124" t="s">
        <v>544</v>
      </c>
    </row>
    <row r="21" ht="14.25">
      <c r="A21" s="124" t="s">
        <v>545</v>
      </c>
    </row>
    <row r="22" ht="14.25">
      <c r="A22" s="124" t="s">
        <v>259</v>
      </c>
    </row>
    <row r="23" ht="14.25">
      <c r="A23" s="124" t="s">
        <v>346</v>
      </c>
    </row>
    <row r="24" ht="14.25">
      <c r="A24" s="124" t="s">
        <v>347</v>
      </c>
    </row>
    <row r="25" ht="14.25">
      <c r="A25" s="124" t="s">
        <v>8</v>
      </c>
    </row>
    <row r="26" ht="14.25">
      <c r="A26" s="124" t="s">
        <v>9</v>
      </c>
    </row>
    <row r="27" ht="14.25">
      <c r="A27" s="124" t="s">
        <v>348</v>
      </c>
    </row>
    <row r="28" ht="14.25">
      <c r="A28" s="124" t="s">
        <v>349</v>
      </c>
    </row>
    <row r="29" ht="14.25">
      <c r="A29" s="124" t="s">
        <v>10</v>
      </c>
    </row>
    <row r="30" ht="14.25">
      <c r="A30" s="124" t="s">
        <v>11</v>
      </c>
    </row>
    <row r="31" ht="14.25">
      <c r="A31" s="124" t="s">
        <v>12</v>
      </c>
    </row>
    <row r="32" ht="14.25">
      <c r="A32" s="124" t="s">
        <v>351</v>
      </c>
    </row>
    <row r="33" ht="14.25">
      <c r="A33" s="124" t="s">
        <v>350</v>
      </c>
    </row>
    <row r="34" ht="14.25">
      <c r="A34" s="124" t="s">
        <v>256</v>
      </c>
    </row>
    <row r="35" ht="14.25">
      <c r="A35" s="124" t="s">
        <v>353</v>
      </c>
    </row>
    <row r="36" ht="14.25">
      <c r="A36" s="124" t="s">
        <v>257</v>
      </c>
    </row>
    <row r="37" ht="14.25">
      <c r="A37" s="124" t="s">
        <v>13</v>
      </c>
    </row>
    <row r="38" ht="14.25">
      <c r="A38" s="124" t="s">
        <v>14</v>
      </c>
    </row>
    <row r="39" ht="14.25">
      <c r="A39" s="124" t="s">
        <v>263</v>
      </c>
    </row>
    <row r="40" ht="15.75" customHeight="1">
      <c r="A40" s="124" t="s">
        <v>264</v>
      </c>
    </row>
    <row r="41" ht="14.25" customHeight="1">
      <c r="A41" s="124"/>
    </row>
    <row r="42" ht="15">
      <c r="A42" s="145" t="s">
        <v>451</v>
      </c>
    </row>
    <row r="43" ht="15" customHeight="1">
      <c r="A43" s="124" t="s">
        <v>434</v>
      </c>
    </row>
    <row r="44" ht="15" customHeight="1">
      <c r="A44" s="124" t="s">
        <v>435</v>
      </c>
    </row>
    <row r="45" ht="15" customHeight="1">
      <c r="A45" s="124" t="s">
        <v>436</v>
      </c>
    </row>
    <row r="46" ht="15" customHeight="1">
      <c r="A46" s="124" t="s">
        <v>437</v>
      </c>
    </row>
    <row r="47" ht="14.25" customHeight="1">
      <c r="A47" s="124" t="s">
        <v>438</v>
      </c>
    </row>
    <row r="48" ht="14.25">
      <c r="A48" s="124" t="s">
        <v>354</v>
      </c>
    </row>
    <row r="49" ht="14.25">
      <c r="A49" s="124" t="s">
        <v>357</v>
      </c>
    </row>
    <row r="50" ht="14.25">
      <c r="A50" s="124" t="s">
        <v>358</v>
      </c>
    </row>
    <row r="51" ht="13.5" customHeight="1">
      <c r="A51" s="110"/>
    </row>
    <row r="52" ht="18.75" customHeight="1">
      <c r="A52" s="145"/>
    </row>
    <row r="53" ht="15" customHeight="1">
      <c r="A53" s="124"/>
    </row>
    <row r="54" ht="15" customHeight="1">
      <c r="A54" s="124"/>
    </row>
    <row r="55" ht="14.25">
      <c r="A55" s="124"/>
    </row>
    <row r="56" ht="14.25">
      <c r="A56" s="124"/>
    </row>
    <row r="57" ht="19.5" customHeight="1"/>
    <row r="60" ht="14.25" customHeight="1"/>
    <row r="62" ht="14.25" customHeight="1"/>
    <row r="64" ht="15" customHeight="1"/>
    <row r="68" ht="15" customHeight="1">
      <c r="A68" s="124"/>
    </row>
    <row r="69" ht="14.25">
      <c r="A69" s="124"/>
    </row>
    <row r="70" ht="14.25">
      <c r="A70" s="124"/>
    </row>
    <row r="71" ht="14.25">
      <c r="A71" s="124"/>
    </row>
    <row r="72" ht="15">
      <c r="A72" s="145"/>
    </row>
    <row r="73" ht="14.25">
      <c r="A73" s="1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4.375" style="0" customWidth="1"/>
  </cols>
  <sheetData>
    <row r="1" ht="15">
      <c r="A1" s="138" t="s">
        <v>418</v>
      </c>
    </row>
    <row r="2" ht="15">
      <c r="A2" s="145"/>
    </row>
    <row r="3" ht="18.75" customHeight="1">
      <c r="A3" s="145" t="s">
        <v>355</v>
      </c>
    </row>
    <row r="4" ht="15" customHeight="1">
      <c r="A4" s="124" t="s">
        <v>416</v>
      </c>
    </row>
    <row r="5" ht="15" customHeight="1">
      <c r="A5" s="124" t="s">
        <v>356</v>
      </c>
    </row>
    <row r="6" ht="14.25">
      <c r="A6" s="124" t="s">
        <v>383</v>
      </c>
    </row>
    <row r="7" ht="15">
      <c r="A7" s="145"/>
    </row>
    <row r="8" ht="15">
      <c r="A8" s="145"/>
    </row>
    <row r="9" ht="15">
      <c r="A9" s="145" t="s">
        <v>606</v>
      </c>
    </row>
    <row r="10" ht="15">
      <c r="A10" s="145"/>
    </row>
    <row r="11" ht="14.25">
      <c r="A11" s="124" t="s">
        <v>360</v>
      </c>
    </row>
    <row r="12" ht="14.25">
      <c r="A12" s="124" t="s">
        <v>440</v>
      </c>
    </row>
    <row r="13" ht="14.25">
      <c r="A13" s="124" t="s">
        <v>588</v>
      </c>
    </row>
    <row r="14" ht="14.25">
      <c r="A14" s="124" t="s">
        <v>15</v>
      </c>
    </row>
    <row r="15" ht="14.25">
      <c r="A15" s="124" t="s">
        <v>16</v>
      </c>
    </row>
    <row r="16" ht="14.25">
      <c r="A16" s="124" t="s">
        <v>17</v>
      </c>
    </row>
    <row r="17" ht="14.25">
      <c r="A17" s="124" t="s">
        <v>18</v>
      </c>
    </row>
    <row r="18" ht="15" customHeight="1">
      <c r="A18" s="124" t="s">
        <v>547</v>
      </c>
    </row>
    <row r="19" ht="14.25">
      <c r="A19" s="124" t="s">
        <v>548</v>
      </c>
    </row>
    <row r="20" ht="14.25">
      <c r="A20" s="124" t="s">
        <v>549</v>
      </c>
    </row>
    <row r="21" ht="14.25">
      <c r="A21" s="124" t="s">
        <v>550</v>
      </c>
    </row>
    <row r="22" ht="14.25">
      <c r="A22" s="124" t="s">
        <v>553</v>
      </c>
    </row>
    <row r="23" ht="14.25">
      <c r="A23" s="124" t="s">
        <v>551</v>
      </c>
    </row>
    <row r="24" ht="14.25">
      <c r="A24" s="124" t="s">
        <v>552</v>
      </c>
    </row>
    <row r="25" ht="16.5" customHeight="1">
      <c r="A25" s="124" t="s">
        <v>604</v>
      </c>
    </row>
    <row r="26" ht="14.25">
      <c r="A26" s="124" t="s">
        <v>394</v>
      </c>
    </row>
    <row r="27" ht="14.25">
      <c r="A27" s="124" t="s">
        <v>19</v>
      </c>
    </row>
    <row r="28" ht="14.25">
      <c r="A28" s="124" t="s">
        <v>20</v>
      </c>
    </row>
    <row r="29" ht="14.25">
      <c r="A29" s="124" t="s">
        <v>21</v>
      </c>
    </row>
    <row r="30" ht="14.25" customHeight="1">
      <c r="A30" s="124" t="s">
        <v>22</v>
      </c>
    </row>
    <row r="31" ht="14.25">
      <c r="A31" s="124" t="s">
        <v>448</v>
      </c>
    </row>
    <row r="32" ht="14.25">
      <c r="A32" s="124" t="s">
        <v>395</v>
      </c>
    </row>
    <row r="33" ht="14.25" customHeight="1">
      <c r="A33" s="124" t="s">
        <v>554</v>
      </c>
    </row>
    <row r="34" ht="14.25">
      <c r="A34" s="124" t="s">
        <v>548</v>
      </c>
    </row>
    <row r="35" ht="14.25">
      <c r="A35" s="124" t="s">
        <v>555</v>
      </c>
    </row>
    <row r="36" ht="14.25">
      <c r="A36" s="124" t="s">
        <v>556</v>
      </c>
    </row>
    <row r="37" ht="14.25">
      <c r="A37" s="124" t="s">
        <v>557</v>
      </c>
    </row>
    <row r="38" ht="14.25">
      <c r="A38" s="124" t="s">
        <v>558</v>
      </c>
    </row>
    <row r="39" ht="14.25">
      <c r="A39" s="124" t="s">
        <v>559</v>
      </c>
    </row>
    <row r="40" ht="14.25">
      <c r="A40" s="124" t="s">
        <v>396</v>
      </c>
    </row>
    <row r="41" ht="14.25">
      <c r="A41" s="124" t="s">
        <v>359</v>
      </c>
    </row>
    <row r="42" ht="16.5" customHeight="1">
      <c r="A42" s="124" t="s">
        <v>23</v>
      </c>
    </row>
    <row r="43" ht="14.25" customHeight="1">
      <c r="A43" s="124" t="s">
        <v>24</v>
      </c>
    </row>
    <row r="44" ht="15.75" customHeight="1">
      <c r="A44" s="124" t="s">
        <v>25</v>
      </c>
    </row>
    <row r="45" ht="14.25">
      <c r="A45" s="124" t="s">
        <v>26</v>
      </c>
    </row>
    <row r="46" ht="14.25" customHeight="1">
      <c r="A46" s="124" t="s">
        <v>27</v>
      </c>
    </row>
    <row r="47" ht="15.75" customHeight="1">
      <c r="A47" s="124" t="s">
        <v>28</v>
      </c>
    </row>
    <row r="48" ht="15.75" customHeight="1">
      <c r="A48" s="124" t="s">
        <v>29</v>
      </c>
    </row>
    <row r="49" ht="14.25">
      <c r="A49" s="124" t="s">
        <v>30</v>
      </c>
    </row>
    <row r="50" ht="14.25">
      <c r="A50" s="124"/>
    </row>
    <row r="51" ht="14.25">
      <c r="A51" s="124"/>
    </row>
    <row r="52" ht="14.25">
      <c r="A52" s="124"/>
    </row>
    <row r="53" ht="14.25">
      <c r="A53" s="124"/>
    </row>
    <row r="54" ht="14.25">
      <c r="A54" s="124"/>
    </row>
    <row r="55" ht="14.25">
      <c r="A55" s="124"/>
    </row>
    <row r="56" ht="14.25">
      <c r="A56" s="124"/>
    </row>
    <row r="57" ht="14.25">
      <c r="A57" s="124"/>
    </row>
    <row r="58" ht="14.25">
      <c r="A58" s="124"/>
    </row>
    <row r="59" ht="15" customHeight="1">
      <c r="A59" s="124"/>
    </row>
    <row r="60" ht="15" customHeight="1">
      <c r="A60" s="124"/>
    </row>
    <row r="61" ht="13.5" customHeight="1">
      <c r="A61" s="124"/>
    </row>
    <row r="62" ht="15" customHeight="1">
      <c r="A62" s="124"/>
    </row>
    <row r="63" ht="14.25">
      <c r="A63" s="124"/>
    </row>
    <row r="64" ht="14.25">
      <c r="A64" s="124"/>
    </row>
    <row r="65" ht="14.25">
      <c r="A65" s="124"/>
    </row>
    <row r="66" ht="14.25">
      <c r="A66" s="124"/>
    </row>
    <row r="67" ht="14.25">
      <c r="A67" s="124"/>
    </row>
    <row r="68" ht="14.25">
      <c r="A68" s="124"/>
    </row>
    <row r="69" ht="14.25">
      <c r="A69" s="124"/>
    </row>
    <row r="70" ht="16.5" customHeight="1">
      <c r="A70" s="124"/>
    </row>
    <row r="71" ht="14.25">
      <c r="A71" s="124"/>
    </row>
    <row r="72" ht="14.25">
      <c r="A72" s="124"/>
    </row>
    <row r="73" ht="14.25">
      <c r="A73" s="124"/>
    </row>
    <row r="74" ht="14.25">
      <c r="A74" s="124"/>
    </row>
    <row r="75" ht="14.25">
      <c r="A75" s="124"/>
    </row>
    <row r="76" ht="14.25">
      <c r="A76" s="124"/>
    </row>
    <row r="77" ht="14.25">
      <c r="A77" s="124"/>
    </row>
    <row r="78" ht="14.25">
      <c r="A78" s="124"/>
    </row>
    <row r="79" ht="14.25">
      <c r="A79" s="124"/>
    </row>
    <row r="80" ht="14.25">
      <c r="A80" s="12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2.00390625" style="0" customWidth="1"/>
  </cols>
  <sheetData>
    <row r="1" ht="15">
      <c r="A1" s="138" t="s">
        <v>417</v>
      </c>
    </row>
    <row r="2" ht="14.25">
      <c r="A2" s="124"/>
    </row>
    <row r="3" ht="14.25">
      <c r="A3" s="124" t="s">
        <v>31</v>
      </c>
    </row>
    <row r="4" ht="14.25">
      <c r="A4" s="124" t="s">
        <v>32</v>
      </c>
    </row>
    <row r="5" ht="14.25">
      <c r="A5" s="124" t="s">
        <v>33</v>
      </c>
    </row>
    <row r="6" ht="14.25">
      <c r="A6" s="124" t="s">
        <v>34</v>
      </c>
    </row>
    <row r="7" ht="14.25">
      <c r="A7" s="124" t="s">
        <v>35</v>
      </c>
    </row>
    <row r="8" ht="14.25">
      <c r="A8" s="124" t="s">
        <v>439</v>
      </c>
    </row>
    <row r="9" ht="14.25">
      <c r="A9" s="124" t="s">
        <v>361</v>
      </c>
    </row>
    <row r="10" ht="14.25">
      <c r="A10" s="124" t="s">
        <v>362</v>
      </c>
    </row>
    <row r="11" ht="14.25">
      <c r="A11" s="124" t="s">
        <v>363</v>
      </c>
    </row>
    <row r="12" ht="14.25">
      <c r="A12" s="124" t="s">
        <v>605</v>
      </c>
    </row>
    <row r="13" ht="14.25">
      <c r="A13" s="124" t="s">
        <v>560</v>
      </c>
    </row>
    <row r="14" ht="14.25">
      <c r="A14" s="124" t="s">
        <v>561</v>
      </c>
    </row>
    <row r="15" ht="14.25">
      <c r="A15" s="124" t="s">
        <v>562</v>
      </c>
    </row>
    <row r="16" ht="14.25">
      <c r="A16" s="124" t="s">
        <v>563</v>
      </c>
    </row>
    <row r="17" ht="14.25">
      <c r="A17" s="124" t="s">
        <v>564</v>
      </c>
    </row>
    <row r="18" ht="15" customHeight="1">
      <c r="A18" s="124" t="s">
        <v>398</v>
      </c>
    </row>
    <row r="19" ht="15" customHeight="1">
      <c r="A19" s="124" t="s">
        <v>397</v>
      </c>
    </row>
    <row r="20" ht="13.5" customHeight="1">
      <c r="A20" s="124" t="s">
        <v>36</v>
      </c>
    </row>
    <row r="21" ht="15" customHeight="1">
      <c r="A21" s="124" t="s">
        <v>399</v>
      </c>
    </row>
    <row r="22" ht="15" customHeight="1">
      <c r="A22" s="124" t="s">
        <v>37</v>
      </c>
    </row>
    <row r="23" ht="15" customHeight="1">
      <c r="A23" s="124" t="s">
        <v>565</v>
      </c>
    </row>
    <row r="24" ht="15" customHeight="1">
      <c r="A24" s="124" t="s">
        <v>566</v>
      </c>
    </row>
    <row r="25" ht="14.25">
      <c r="A25" s="124" t="s">
        <v>38</v>
      </c>
    </row>
    <row r="26" ht="14.25">
      <c r="A26" s="124" t="s">
        <v>39</v>
      </c>
    </row>
    <row r="27" ht="14.25">
      <c r="A27" s="124" t="s">
        <v>40</v>
      </c>
    </row>
    <row r="28" ht="14.25">
      <c r="A28" s="124" t="s">
        <v>41</v>
      </c>
    </row>
    <row r="29" ht="14.25">
      <c r="A29" s="124" t="s">
        <v>400</v>
      </c>
    </row>
    <row r="30" ht="14.25">
      <c r="A30" s="124" t="s">
        <v>42</v>
      </c>
    </row>
    <row r="31" ht="14.25">
      <c r="A31" s="124"/>
    </row>
    <row r="32" ht="8.25" customHeight="1">
      <c r="A32" s="124"/>
    </row>
    <row r="33" ht="15">
      <c r="A33" s="145" t="s">
        <v>307</v>
      </c>
    </row>
    <row r="34" ht="17.25" customHeight="1">
      <c r="A34" s="124" t="s">
        <v>365</v>
      </c>
    </row>
    <row r="35" ht="14.25">
      <c r="A35" s="124" t="s">
        <v>366</v>
      </c>
    </row>
    <row r="36" ht="15.75" customHeight="1">
      <c r="A36" s="124"/>
    </row>
    <row r="37" ht="15">
      <c r="A37" s="145" t="s">
        <v>379</v>
      </c>
    </row>
    <row r="38" ht="14.25">
      <c r="A38" s="124" t="s">
        <v>364</v>
      </c>
    </row>
    <row r="39" ht="14.25">
      <c r="A39" s="124" t="s">
        <v>368</v>
      </c>
    </row>
    <row r="40" ht="14.25">
      <c r="A40" s="124" t="s">
        <v>367</v>
      </c>
    </row>
    <row r="41" ht="15.75" customHeight="1">
      <c r="A41" s="124" t="s">
        <v>369</v>
      </c>
    </row>
    <row r="42" ht="15.75" customHeight="1">
      <c r="A42" s="124" t="s">
        <v>370</v>
      </c>
    </row>
    <row r="43" ht="14.25">
      <c r="A43" s="124" t="s">
        <v>371</v>
      </c>
    </row>
    <row r="44" ht="14.25">
      <c r="A44" s="124" t="s">
        <v>373</v>
      </c>
    </row>
    <row r="45" ht="14.25">
      <c r="A45" s="124" t="s">
        <v>372</v>
      </c>
    </row>
    <row r="46" ht="14.25">
      <c r="A46" s="124" t="s">
        <v>568</v>
      </c>
    </row>
    <row r="47" ht="14.25">
      <c r="A47" s="124" t="s">
        <v>569</v>
      </c>
    </row>
    <row r="48" ht="14.25">
      <c r="A48" s="124" t="s">
        <v>567</v>
      </c>
    </row>
    <row r="49" ht="14.25">
      <c r="A49" s="124"/>
    </row>
    <row r="50" ht="14.25">
      <c r="A50" s="124"/>
    </row>
    <row r="51" ht="14.25">
      <c r="A51" s="124"/>
    </row>
    <row r="52" ht="14.25">
      <c r="A52" s="124"/>
    </row>
    <row r="53" ht="15">
      <c r="A53" s="145"/>
    </row>
    <row r="54" ht="15">
      <c r="A54" s="145"/>
    </row>
    <row r="55" ht="14.25">
      <c r="A55" s="124"/>
    </row>
    <row r="56" ht="14.25">
      <c r="A56" s="124"/>
    </row>
    <row r="57" ht="14.25">
      <c r="A57" s="124"/>
    </row>
    <row r="58" ht="14.25">
      <c r="A58" s="1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0" workbookViewId="0" topLeftCell="A5">
      <selection activeCell="D8" sqref="D8:F8"/>
    </sheetView>
  </sheetViews>
  <sheetFormatPr defaultColWidth="0" defaultRowHeight="12.75" zero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153" customWidth="1"/>
    <col min="13" max="13" width="6.25390625" style="153" customWidth="1"/>
    <col min="14" max="14" width="20.00390625" style="153" customWidth="1"/>
    <col min="15" max="15" width="1.75390625" style="1" customWidth="1"/>
    <col min="16" max="20" width="3.25390625" style="1" hidden="1" customWidth="1"/>
    <col min="21" max="16384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102"/>
      <c r="K1" s="304"/>
      <c r="L1" s="326"/>
      <c r="M1" s="326"/>
      <c r="N1" s="304" t="s">
        <v>429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327"/>
      <c r="M2" s="327"/>
      <c r="N2" s="327"/>
    </row>
    <row r="3" spans="2:14" ht="12.75" customHeight="1" hidden="1">
      <c r="B3" s="9"/>
      <c r="C3" s="9"/>
      <c r="D3" s="9"/>
      <c r="E3" s="10"/>
      <c r="F3" s="10"/>
      <c r="G3" s="10"/>
      <c r="H3" s="10"/>
      <c r="I3" s="152"/>
      <c r="J3" s="9"/>
      <c r="K3" s="9"/>
      <c r="L3" s="327"/>
      <c r="M3" s="327"/>
      <c r="N3" s="327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327"/>
      <c r="M4" s="327"/>
      <c r="N4" s="327"/>
    </row>
    <row r="5" spans="2:14" s="11" customFormat="1" ht="22.5" customHeight="1">
      <c r="B5" s="81" t="s">
        <v>215</v>
      </c>
      <c r="C5" s="9"/>
      <c r="D5" s="9"/>
      <c r="E5" s="10"/>
      <c r="F5" s="10"/>
      <c r="G5" s="10"/>
      <c r="H5" s="10"/>
      <c r="I5" s="10"/>
      <c r="J5" s="9"/>
      <c r="K5" s="9"/>
      <c r="L5" s="327"/>
      <c r="M5" s="327"/>
      <c r="N5" s="327"/>
    </row>
    <row r="6" spans="2:14" ht="42" customHeight="1">
      <c r="B6" s="203"/>
      <c r="C6" s="203" t="s">
        <v>65</v>
      </c>
      <c r="D6" s="452" t="s">
        <v>592</v>
      </c>
      <c r="E6" s="453"/>
      <c r="F6" s="454"/>
      <c r="G6" s="452" t="s">
        <v>381</v>
      </c>
      <c r="H6" s="454"/>
      <c r="I6" s="452" t="s">
        <v>452</v>
      </c>
      <c r="J6" s="453"/>
      <c r="K6" s="454"/>
      <c r="L6" s="328"/>
      <c r="M6" s="328"/>
      <c r="N6" s="328"/>
    </row>
    <row r="7" spans="2:14" ht="24" customHeight="1">
      <c r="B7" s="205" t="s">
        <v>63</v>
      </c>
      <c r="C7" s="205" t="s">
        <v>64</v>
      </c>
      <c r="D7" s="455">
        <v>1</v>
      </c>
      <c r="E7" s="457"/>
      <c r="F7" s="456"/>
      <c r="G7" s="455">
        <v>2</v>
      </c>
      <c r="H7" s="456"/>
      <c r="I7" s="455">
        <v>3</v>
      </c>
      <c r="J7" s="457"/>
      <c r="K7" s="456"/>
      <c r="L7" s="325"/>
      <c r="M7" s="334"/>
      <c r="N7" s="335" t="s">
        <v>614</v>
      </c>
    </row>
    <row r="8" spans="2:14" ht="27" customHeight="1">
      <c r="B8" s="207" t="s">
        <v>67</v>
      </c>
      <c r="C8" s="205">
        <v>71</v>
      </c>
      <c r="D8" s="470"/>
      <c r="E8" s="471"/>
      <c r="F8" s="472"/>
      <c r="G8" s="461"/>
      <c r="H8" s="463"/>
      <c r="I8" s="461"/>
      <c r="J8" s="462"/>
      <c r="K8" s="463"/>
      <c r="L8" s="329"/>
      <c r="M8" s="230" t="str">
        <f>IF(I9+J9+K9=SUM(D9:H9),"ok ","chyba")</f>
        <v>ok </v>
      </c>
      <c r="N8" s="377" t="s">
        <v>615</v>
      </c>
    </row>
    <row r="9" spans="2:14" ht="24.75" customHeight="1">
      <c r="B9" s="207" t="s">
        <v>68</v>
      </c>
      <c r="C9" s="205">
        <v>72</v>
      </c>
      <c r="D9" s="470"/>
      <c r="E9" s="471"/>
      <c r="F9" s="472"/>
      <c r="G9" s="458"/>
      <c r="H9" s="460"/>
      <c r="I9" s="458"/>
      <c r="J9" s="459"/>
      <c r="K9" s="460"/>
      <c r="L9" s="330"/>
      <c r="M9" s="450"/>
      <c r="N9" s="451"/>
    </row>
    <row r="10" spans="2:14" ht="33.75" customHeight="1">
      <c r="B10" s="208" t="s">
        <v>228</v>
      </c>
      <c r="C10" s="209"/>
      <c r="D10" s="209"/>
      <c r="E10" s="209"/>
      <c r="F10" s="209"/>
      <c r="G10" s="209"/>
      <c r="H10" s="209"/>
      <c r="I10" s="209"/>
      <c r="J10" s="209"/>
      <c r="K10" s="12"/>
      <c r="L10" s="331"/>
      <c r="M10" s="331"/>
      <c r="N10" s="331"/>
    </row>
    <row r="11" spans="2:14" ht="22.5" customHeight="1">
      <c r="B11" s="314"/>
      <c r="C11" s="315"/>
      <c r="D11" s="473" t="s">
        <v>65</v>
      </c>
      <c r="E11" s="473" t="s">
        <v>69</v>
      </c>
      <c r="F11" s="482" t="s">
        <v>570</v>
      </c>
      <c r="G11" s="482"/>
      <c r="H11" s="482"/>
      <c r="I11" s="482"/>
      <c r="J11" s="482"/>
      <c r="K11" s="480"/>
      <c r="L11" s="328"/>
      <c r="M11" s="328"/>
      <c r="N11" s="328"/>
    </row>
    <row r="12" spans="2:14" ht="17.25" customHeight="1">
      <c r="B12" s="318"/>
      <c r="C12" s="319"/>
      <c r="D12" s="474"/>
      <c r="E12" s="474"/>
      <c r="F12" s="480" t="s">
        <v>581</v>
      </c>
      <c r="G12" s="473" t="s">
        <v>571</v>
      </c>
      <c r="H12" s="452" t="s">
        <v>607</v>
      </c>
      <c r="I12" s="453"/>
      <c r="J12" s="453"/>
      <c r="K12" s="454"/>
      <c r="L12" s="328"/>
      <c r="M12" s="328"/>
      <c r="N12" s="328"/>
    </row>
    <row r="13" spans="2:14" ht="57.75" customHeight="1">
      <c r="B13" s="316"/>
      <c r="C13" s="317"/>
      <c r="D13" s="475"/>
      <c r="E13" s="475"/>
      <c r="F13" s="481"/>
      <c r="G13" s="475"/>
      <c r="H13" s="203" t="s">
        <v>608</v>
      </c>
      <c r="I13" s="203" t="s">
        <v>609</v>
      </c>
      <c r="J13" s="203" t="s">
        <v>610</v>
      </c>
      <c r="K13" s="2" t="s">
        <v>611</v>
      </c>
      <c r="L13" s="332"/>
      <c r="M13" s="332"/>
      <c r="N13" s="332"/>
    </row>
    <row r="14" spans="2:14" ht="21" customHeight="1">
      <c r="B14" s="455" t="s">
        <v>63</v>
      </c>
      <c r="C14" s="456"/>
      <c r="D14" s="205" t="s">
        <v>64</v>
      </c>
      <c r="E14" s="205">
        <v>1</v>
      </c>
      <c r="F14" s="205">
        <v>2</v>
      </c>
      <c r="G14" s="210">
        <v>3</v>
      </c>
      <c r="H14" s="205">
        <v>4</v>
      </c>
      <c r="I14" s="205">
        <v>5</v>
      </c>
      <c r="J14" s="205">
        <v>6</v>
      </c>
      <c r="K14" s="4">
        <v>7</v>
      </c>
      <c r="L14" s="333"/>
      <c r="M14" s="333"/>
      <c r="N14" s="333"/>
    </row>
    <row r="15" spans="2:14" ht="36.75" customHeight="1">
      <c r="B15" s="483" t="s">
        <v>596</v>
      </c>
      <c r="C15" s="211" t="s">
        <v>265</v>
      </c>
      <c r="D15" s="212">
        <v>73</v>
      </c>
      <c r="E15" s="219"/>
      <c r="F15" s="219"/>
      <c r="G15" s="219"/>
      <c r="H15" s="219"/>
      <c r="I15" s="219"/>
      <c r="J15" s="219"/>
      <c r="K15" s="219"/>
      <c r="L15" s="329"/>
      <c r="M15" s="345" t="str">
        <f>IF(E15&gt;=H15+I15+J15+K15,"ok","chyba")</f>
        <v>ok</v>
      </c>
      <c r="N15" s="395" t="s">
        <v>665</v>
      </c>
    </row>
    <row r="16" spans="2:14" ht="33.75" customHeight="1">
      <c r="B16" s="484"/>
      <c r="C16" s="213" t="s">
        <v>129</v>
      </c>
      <c r="D16" s="212" t="s">
        <v>130</v>
      </c>
      <c r="E16" s="219"/>
      <c r="F16" s="219"/>
      <c r="G16" s="219"/>
      <c r="H16" s="219"/>
      <c r="I16" s="219"/>
      <c r="J16" s="219"/>
      <c r="K16" s="219"/>
      <c r="L16" s="329"/>
      <c r="M16" s="345" t="str">
        <f aca="true" t="shared" si="0" ref="M16:M21">IF(E16&gt;=H16+I16+J16+K16,"ok","chyba")</f>
        <v>ok</v>
      </c>
      <c r="N16" s="395" t="s">
        <v>666</v>
      </c>
    </row>
    <row r="17" spans="2:14" ht="33.75" customHeight="1">
      <c r="B17" s="484"/>
      <c r="C17" s="213" t="s">
        <v>266</v>
      </c>
      <c r="D17" s="212">
        <v>74</v>
      </c>
      <c r="E17" s="219"/>
      <c r="F17" s="219"/>
      <c r="G17" s="219"/>
      <c r="H17" s="219"/>
      <c r="I17" s="219"/>
      <c r="J17" s="219"/>
      <c r="K17" s="219"/>
      <c r="L17" s="329"/>
      <c r="M17" s="345" t="str">
        <f t="shared" si="0"/>
        <v>ok</v>
      </c>
      <c r="N17" s="395" t="s">
        <v>667</v>
      </c>
    </row>
    <row r="18" spans="2:14" ht="33" customHeight="1">
      <c r="B18" s="484"/>
      <c r="C18" s="213" t="s">
        <v>267</v>
      </c>
      <c r="D18" s="212">
        <v>75</v>
      </c>
      <c r="E18" s="219"/>
      <c r="F18" s="219"/>
      <c r="G18" s="219"/>
      <c r="H18" s="219"/>
      <c r="I18" s="219"/>
      <c r="J18" s="219"/>
      <c r="K18" s="219"/>
      <c r="L18" s="329"/>
      <c r="M18" s="345" t="str">
        <f t="shared" si="0"/>
        <v>ok</v>
      </c>
      <c r="N18" s="395" t="s">
        <v>668</v>
      </c>
    </row>
    <row r="19" spans="2:14" ht="36" customHeight="1">
      <c r="B19" s="484"/>
      <c r="C19" s="213" t="s">
        <v>268</v>
      </c>
      <c r="D19" s="212">
        <v>76</v>
      </c>
      <c r="E19" s="219"/>
      <c r="F19" s="219"/>
      <c r="G19" s="219"/>
      <c r="H19" s="219"/>
      <c r="I19" s="219"/>
      <c r="J19" s="219"/>
      <c r="K19" s="219"/>
      <c r="L19" s="329"/>
      <c r="M19" s="345" t="str">
        <f t="shared" si="0"/>
        <v>ok</v>
      </c>
      <c r="N19" s="395" t="s">
        <v>669</v>
      </c>
    </row>
    <row r="20" spans="2:14" ht="33" customHeight="1">
      <c r="B20" s="485"/>
      <c r="C20" s="211" t="s">
        <v>453</v>
      </c>
      <c r="D20" s="212">
        <v>77</v>
      </c>
      <c r="E20" s="219"/>
      <c r="F20" s="219"/>
      <c r="G20" s="219"/>
      <c r="H20" s="219"/>
      <c r="I20" s="219"/>
      <c r="J20" s="219"/>
      <c r="K20" s="219"/>
      <c r="L20" s="329"/>
      <c r="M20" s="345" t="str">
        <f t="shared" si="0"/>
        <v>ok</v>
      </c>
      <c r="N20" s="395" t="s">
        <v>670</v>
      </c>
    </row>
    <row r="21" spans="2:14" ht="32.25" customHeight="1">
      <c r="B21" s="464" t="s">
        <v>454</v>
      </c>
      <c r="C21" s="465"/>
      <c r="D21" s="212">
        <v>78</v>
      </c>
      <c r="E21" s="219"/>
      <c r="F21" s="219"/>
      <c r="G21" s="219"/>
      <c r="H21" s="219"/>
      <c r="I21" s="219"/>
      <c r="J21" s="219"/>
      <c r="K21" s="219"/>
      <c r="L21" s="329"/>
      <c r="M21" s="345" t="str">
        <f t="shared" si="0"/>
        <v>ok</v>
      </c>
      <c r="N21" s="395" t="s">
        <v>671</v>
      </c>
    </row>
    <row r="22" spans="2:14" ht="25.5" customHeight="1">
      <c r="B22" s="209" t="s">
        <v>269</v>
      </c>
      <c r="C22" s="209"/>
      <c r="D22" s="209"/>
      <c r="E22" s="209"/>
      <c r="F22" s="209"/>
      <c r="G22" s="209"/>
      <c r="H22" s="209"/>
      <c r="I22" s="209"/>
      <c r="J22" s="209"/>
      <c r="K22" s="12"/>
      <c r="L22" s="331"/>
      <c r="M22" s="331"/>
      <c r="N22" s="331"/>
    </row>
    <row r="23" spans="2:14" ht="18" customHeight="1">
      <c r="B23" s="466"/>
      <c r="C23" s="467"/>
      <c r="D23" s="473" t="s">
        <v>65</v>
      </c>
      <c r="E23" s="476" t="s">
        <v>71</v>
      </c>
      <c r="F23" s="478" t="s">
        <v>105</v>
      </c>
      <c r="G23" s="478"/>
      <c r="H23" s="478"/>
      <c r="I23" s="478"/>
      <c r="J23" s="239"/>
      <c r="K23" s="239"/>
      <c r="L23" s="239"/>
      <c r="M23" s="239"/>
      <c r="N23" s="239"/>
    </row>
    <row r="24" spans="2:14" ht="33.75" customHeight="1">
      <c r="B24" s="468"/>
      <c r="C24" s="469"/>
      <c r="D24" s="475"/>
      <c r="E24" s="477"/>
      <c r="F24" s="230" t="s">
        <v>170</v>
      </c>
      <c r="G24" s="241" t="s">
        <v>70</v>
      </c>
      <c r="H24" s="233" t="s">
        <v>572</v>
      </c>
      <c r="I24" s="231" t="s">
        <v>70</v>
      </c>
      <c r="J24" s="239"/>
      <c r="K24" s="239"/>
      <c r="L24" s="239"/>
      <c r="M24" s="322" t="str">
        <f>IF(I26&lt;=H26,"ok","chyba")</f>
        <v>ok</v>
      </c>
      <c r="N24" s="336" t="s">
        <v>616</v>
      </c>
    </row>
    <row r="25" spans="2:14" ht="33.75" customHeight="1">
      <c r="B25" s="455" t="s">
        <v>63</v>
      </c>
      <c r="C25" s="456"/>
      <c r="D25" s="204" t="s">
        <v>64</v>
      </c>
      <c r="E25" s="232">
        <v>1</v>
      </c>
      <c r="F25" s="231">
        <v>2</v>
      </c>
      <c r="G25" s="241">
        <v>3</v>
      </c>
      <c r="H25" s="233">
        <v>4</v>
      </c>
      <c r="I25" s="231">
        <v>5</v>
      </c>
      <c r="J25" s="239"/>
      <c r="K25" s="239"/>
      <c r="L25" s="239"/>
      <c r="M25" s="322" t="str">
        <f>IF(G26&lt;=F26,"ok","chyba")</f>
        <v>ok</v>
      </c>
      <c r="N25" s="336" t="s">
        <v>617</v>
      </c>
    </row>
    <row r="26" spans="2:14" ht="33.75" customHeight="1">
      <c r="B26" s="464" t="s">
        <v>403</v>
      </c>
      <c r="C26" s="465"/>
      <c r="D26" s="206">
        <v>79</v>
      </c>
      <c r="E26" s="409"/>
      <c r="F26" s="219"/>
      <c r="G26" s="251"/>
      <c r="H26" s="411"/>
      <c r="I26" s="412"/>
      <c r="J26" s="239"/>
      <c r="K26" s="239"/>
      <c r="L26" s="239"/>
      <c r="M26" s="230" t="str">
        <f>IF(E26=SUM(F26,H26),"ok ","chyba")</f>
        <v>ok </v>
      </c>
      <c r="N26" s="336" t="s">
        <v>618</v>
      </c>
    </row>
    <row r="27" spans="2:14" ht="32.25" customHeight="1">
      <c r="B27" s="479" t="s">
        <v>328</v>
      </c>
      <c r="C27" s="479"/>
      <c r="D27" s="479"/>
      <c r="E27" s="214"/>
      <c r="F27" s="240"/>
      <c r="G27" s="240"/>
      <c r="H27" s="41"/>
      <c r="I27" s="41"/>
      <c r="J27" s="41"/>
      <c r="K27" s="20"/>
      <c r="L27" s="333"/>
      <c r="M27" s="333"/>
      <c r="N27" s="333"/>
    </row>
    <row r="28" spans="2:14" ht="19.5" customHeight="1">
      <c r="B28" s="466"/>
      <c r="C28" s="467"/>
      <c r="D28" s="473" t="s">
        <v>65</v>
      </c>
      <c r="E28" s="476" t="s">
        <v>71</v>
      </c>
      <c r="F28" s="478" t="s">
        <v>105</v>
      </c>
      <c r="G28" s="478"/>
      <c r="H28" s="478"/>
      <c r="I28" s="478"/>
      <c r="J28" s="209"/>
      <c r="K28" s="12"/>
      <c r="L28" s="331"/>
      <c r="M28" s="331"/>
      <c r="N28" s="331"/>
    </row>
    <row r="29" spans="2:14" ht="15" customHeight="1">
      <c r="B29" s="468"/>
      <c r="C29" s="469"/>
      <c r="D29" s="475"/>
      <c r="E29" s="477"/>
      <c r="F29" s="230" t="s">
        <v>170</v>
      </c>
      <c r="G29" s="241" t="s">
        <v>70</v>
      </c>
      <c r="H29" s="233" t="s">
        <v>572</v>
      </c>
      <c r="I29" s="231" t="s">
        <v>70</v>
      </c>
      <c r="J29" s="239"/>
      <c r="K29" s="239"/>
      <c r="L29" s="239"/>
      <c r="M29" s="239"/>
      <c r="N29" s="239"/>
    </row>
    <row r="30" spans="2:14" ht="18" customHeight="1">
      <c r="B30" s="455" t="s">
        <v>63</v>
      </c>
      <c r="C30" s="456"/>
      <c r="D30" s="203" t="s">
        <v>64</v>
      </c>
      <c r="E30" s="232">
        <v>1</v>
      </c>
      <c r="F30" s="231">
        <v>2</v>
      </c>
      <c r="G30" s="241">
        <v>3</v>
      </c>
      <c r="H30" s="233">
        <v>4</v>
      </c>
      <c r="I30" s="231">
        <v>5</v>
      </c>
      <c r="J30" s="239"/>
      <c r="K30" s="239"/>
      <c r="L30" s="239"/>
      <c r="M30" s="239"/>
      <c r="N30" s="239"/>
    </row>
    <row r="31" spans="2:14" ht="26.25" customHeight="1">
      <c r="B31" s="464" t="s">
        <v>79</v>
      </c>
      <c r="C31" s="465"/>
      <c r="D31" s="205">
        <v>81</v>
      </c>
      <c r="E31" s="219"/>
      <c r="F31" s="250"/>
      <c r="G31" s="251"/>
      <c r="H31" s="250"/>
      <c r="I31" s="219"/>
      <c r="J31" s="239"/>
      <c r="K31" s="239"/>
      <c r="L31" s="239"/>
      <c r="M31" s="337" t="str">
        <f>IF(E31=SUM(F31,H31),"ok","chyba")</f>
        <v>ok</v>
      </c>
      <c r="N31" s="338" t="s">
        <v>619</v>
      </c>
    </row>
    <row r="32" spans="2:14" ht="37.5" customHeight="1">
      <c r="B32" s="464" t="s">
        <v>80</v>
      </c>
      <c r="C32" s="465"/>
      <c r="D32" s="205">
        <v>82</v>
      </c>
      <c r="E32" s="219"/>
      <c r="F32" s="258" t="s">
        <v>66</v>
      </c>
      <c r="G32" s="340" t="s">
        <v>66</v>
      </c>
      <c r="H32" s="324"/>
      <c r="I32" s="339"/>
      <c r="J32" s="239"/>
      <c r="K32" s="239"/>
      <c r="L32" s="239"/>
      <c r="M32" s="337" t="str">
        <f>IF(E32=H32,"ok","chyba")</f>
        <v>ok</v>
      </c>
      <c r="N32" s="338" t="s">
        <v>620</v>
      </c>
    </row>
    <row r="33" spans="2:14" ht="24.75" customHeight="1">
      <c r="B33" s="464" t="s">
        <v>81</v>
      </c>
      <c r="C33" s="465"/>
      <c r="D33" s="205">
        <v>83</v>
      </c>
      <c r="E33" s="219"/>
      <c r="F33" s="250"/>
      <c r="G33" s="252"/>
      <c r="H33" s="324"/>
      <c r="I33" s="339"/>
      <c r="J33" s="41"/>
      <c r="K33" s="20"/>
      <c r="L33" s="333"/>
      <c r="M33" s="337" t="str">
        <f>IF(E33=SUM(F33,H33),"ok","chyba")</f>
        <v>ok</v>
      </c>
      <c r="N33" s="338" t="s">
        <v>621</v>
      </c>
    </row>
    <row r="34" spans="2:14" ht="33.75" customHeight="1">
      <c r="B34" s="464" t="s">
        <v>456</v>
      </c>
      <c r="C34" s="465"/>
      <c r="D34" s="205">
        <v>84</v>
      </c>
      <c r="E34" s="219"/>
      <c r="F34" s="258" t="s">
        <v>66</v>
      </c>
      <c r="G34" s="340" t="s">
        <v>66</v>
      </c>
      <c r="H34" s="324"/>
      <c r="I34" s="339"/>
      <c r="J34" s="209"/>
      <c r="K34" s="12"/>
      <c r="L34" s="331"/>
      <c r="M34" s="337" t="str">
        <f>IF(E34=H34,"ok","chyba")</f>
        <v>ok</v>
      </c>
      <c r="N34" s="338" t="s">
        <v>622</v>
      </c>
    </row>
    <row r="35" spans="2:14" ht="30.75" customHeight="1">
      <c r="B35" s="464" t="s">
        <v>219</v>
      </c>
      <c r="C35" s="465"/>
      <c r="D35" s="205" t="s">
        <v>131</v>
      </c>
      <c r="E35" s="219"/>
      <c r="F35" s="258" t="s">
        <v>66</v>
      </c>
      <c r="G35" s="340" t="s">
        <v>66</v>
      </c>
      <c r="H35" s="324"/>
      <c r="I35" s="339"/>
      <c r="J35" s="239"/>
      <c r="K35" s="239"/>
      <c r="L35" s="239"/>
      <c r="M35" s="337" t="str">
        <f>IF(E35=H35,"ok","chyba")</f>
        <v>ok</v>
      </c>
      <c r="N35" s="338" t="s">
        <v>623</v>
      </c>
    </row>
    <row r="36" spans="2:14" ht="32.25" customHeight="1">
      <c r="B36" s="464" t="s">
        <v>404</v>
      </c>
      <c r="C36" s="465"/>
      <c r="D36" s="205" t="s">
        <v>210</v>
      </c>
      <c r="E36" s="219"/>
      <c r="F36" s="258" t="s">
        <v>66</v>
      </c>
      <c r="G36" s="340" t="s">
        <v>66</v>
      </c>
      <c r="H36" s="324"/>
      <c r="I36" s="339"/>
      <c r="J36" s="239"/>
      <c r="K36" s="239"/>
      <c r="L36" s="239"/>
      <c r="M36" s="337" t="str">
        <f>IF(E36=H36,"ok","chyba")</f>
        <v>ok</v>
      </c>
      <c r="N36" s="338" t="s">
        <v>624</v>
      </c>
    </row>
    <row r="37" spans="2:14" ht="32.25" customHeight="1">
      <c r="B37" s="464" t="s">
        <v>60</v>
      </c>
      <c r="C37" s="465"/>
      <c r="D37" s="205">
        <v>85</v>
      </c>
      <c r="E37" s="219"/>
      <c r="F37" s="321"/>
      <c r="G37" s="251"/>
      <c r="H37" s="258" t="s">
        <v>66</v>
      </c>
      <c r="I37" s="258" t="s">
        <v>66</v>
      </c>
      <c r="J37" s="239"/>
      <c r="K37" s="239"/>
      <c r="L37" s="239"/>
      <c r="M37" s="337" t="str">
        <f>IF(E37=F37,"ok","chyba")</f>
        <v>ok</v>
      </c>
      <c r="N37" s="338" t="s">
        <v>625</v>
      </c>
    </row>
    <row r="38" spans="2:14" ht="18" customHeight="1">
      <c r="B38" s="42"/>
      <c r="C38" s="40"/>
      <c r="D38" s="41"/>
      <c r="E38" s="41"/>
      <c r="F38" s="41"/>
      <c r="G38" s="41"/>
      <c r="H38" s="41"/>
      <c r="I38" s="41"/>
      <c r="J38" s="239"/>
      <c r="K38" s="239"/>
      <c r="L38" s="239"/>
      <c r="M38" s="239"/>
      <c r="N38" s="239"/>
    </row>
    <row r="39" spans="2:14" ht="16.5" customHeight="1" thickBot="1">
      <c r="B39" s="215" t="s">
        <v>172</v>
      </c>
      <c r="C39" s="40"/>
      <c r="D39" s="41"/>
      <c r="E39" s="41"/>
      <c r="F39" s="41"/>
      <c r="G39" s="41"/>
      <c r="H39" s="41"/>
      <c r="I39" s="41"/>
      <c r="J39" s="41"/>
      <c r="K39" s="20"/>
      <c r="L39" s="333"/>
      <c r="M39" s="333"/>
      <c r="N39" s="333"/>
    </row>
    <row r="40" spans="2:14" ht="96.75" customHeight="1" thickBot="1">
      <c r="B40" s="216"/>
      <c r="C40" s="217"/>
      <c r="D40" s="217"/>
      <c r="E40" s="217"/>
      <c r="F40" s="217"/>
      <c r="G40" s="217"/>
      <c r="H40" s="217"/>
      <c r="I40" s="217"/>
      <c r="J40" s="218"/>
      <c r="K40" s="20"/>
      <c r="L40" s="333"/>
      <c r="M40" s="333"/>
      <c r="N40" s="333"/>
    </row>
    <row r="41" spans="2:14" ht="13.5" customHeight="1">
      <c r="B41" s="42"/>
      <c r="C41" s="40"/>
      <c r="D41" s="41"/>
      <c r="E41" s="41"/>
      <c r="F41" s="41"/>
      <c r="G41" s="41"/>
      <c r="H41" s="41"/>
      <c r="I41" s="41"/>
      <c r="J41" s="41"/>
      <c r="K41" s="20"/>
      <c r="L41" s="333"/>
      <c r="M41" s="333"/>
      <c r="N41" s="333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conditionalFormatting sqref="M8">
    <cfRule type="cellIs" priority="15" dxfId="0" operator="equal" stopIfTrue="1">
      <formula>"chyba"</formula>
    </cfRule>
  </conditionalFormatting>
  <conditionalFormatting sqref="M9">
    <cfRule type="cellIs" priority="14" dxfId="0" operator="equal" stopIfTrue="1">
      <formula>"chyba"</formula>
    </cfRule>
  </conditionalFormatting>
  <conditionalFormatting sqref="N8">
    <cfRule type="cellIs" priority="16" dxfId="0" operator="equal" stopIfTrue="1">
      <formula>"chyba"</formula>
    </cfRule>
  </conditionalFormatting>
  <conditionalFormatting sqref="M24:M26">
    <cfRule type="cellIs" priority="13" dxfId="0" operator="equal" stopIfTrue="1">
      <formula>"chyba"</formula>
    </cfRule>
  </conditionalFormatting>
  <conditionalFormatting sqref="M37">
    <cfRule type="cellIs" priority="3" dxfId="0" operator="equal" stopIfTrue="1">
      <formula>"chyba"</formula>
    </cfRule>
  </conditionalFormatting>
  <conditionalFormatting sqref="M32">
    <cfRule type="cellIs" priority="5" dxfId="0" operator="equal" stopIfTrue="1">
      <formula>"chyba"</formula>
    </cfRule>
  </conditionalFormatting>
  <conditionalFormatting sqref="M31 M33">
    <cfRule type="cellIs" priority="12" dxfId="0" operator="equal" stopIfTrue="1">
      <formula>"chyba"</formula>
    </cfRule>
  </conditionalFormatting>
  <conditionalFormatting sqref="M34:M36">
    <cfRule type="cellIs" priority="4" dxfId="0" operator="equal" stopIfTrue="1">
      <formula>"chyba"</formula>
    </cfRule>
  </conditionalFormatting>
  <conditionalFormatting sqref="M15:M21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J39 G26 J33 D38 G31:H31 E26 H27:J27 I8:I9 G8:G9 G33 F38:I38 G37 E31:E38">
      <formula1>0</formula1>
      <formula2>999999</formula2>
    </dataValidation>
    <dataValidation type="whole" allowBlank="1" showErrorMessage="1" errorTitle="Pozor!" error="Je nezbytné vložit numerickou hodnotu!" sqref="E15: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B1">
      <selection activeCell="E9" sqref="E9"/>
    </sheetView>
  </sheetViews>
  <sheetFormatPr defaultColWidth="0" defaultRowHeight="12.75" zeroHeight="1"/>
  <cols>
    <col min="1" max="1" width="1.75390625" style="1" hidden="1" customWidth="1"/>
    <col min="2" max="2" width="24.625" style="26" customWidth="1"/>
    <col min="3" max="3" width="7.00390625" style="26" customWidth="1"/>
    <col min="4" max="4" width="7.875" style="26" customWidth="1"/>
    <col min="5" max="5" width="11.375" style="26" customWidth="1"/>
    <col min="6" max="6" width="12.00390625" style="26" customWidth="1"/>
    <col min="7" max="7" width="4.00390625" style="26" customWidth="1"/>
    <col min="8" max="8" width="12.125" style="26" customWidth="1"/>
    <col min="9" max="9" width="13.00390625" style="26" customWidth="1"/>
    <col min="10" max="10" width="3.875" style="26" customWidth="1"/>
    <col min="11" max="11" width="14.625" style="26" customWidth="1"/>
    <col min="12" max="12" width="13.00390625" style="26" customWidth="1"/>
    <col min="13" max="13" width="12.375" style="26" customWidth="1"/>
    <col min="14" max="14" width="11.125" style="26" customWidth="1"/>
    <col min="15" max="15" width="12.75390625" style="26" customWidth="1"/>
    <col min="16" max="16" width="2.875" style="26" customWidth="1"/>
    <col min="17" max="17" width="8.00390625" style="26" customWidth="1"/>
    <col min="18" max="18" width="24.875" style="26" customWidth="1"/>
    <col min="19" max="19" width="1.75390625" style="1" customWidth="1"/>
    <col min="20" max="20" width="0" style="1" hidden="1" customWidth="1"/>
    <col min="21" max="21" width="9.125" style="1" hidden="1" customWidth="1"/>
    <col min="22" max="16384" width="9.125" style="1" hidden="1" customWidth="1"/>
  </cols>
  <sheetData>
    <row r="1" spans="2:18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ht="19.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05"/>
      <c r="P2" s="305"/>
      <c r="Q2" s="305"/>
      <c r="R2" s="305" t="s">
        <v>428</v>
      </c>
    </row>
    <row r="3" spans="2:18" s="3" customFormat="1" ht="24" customHeight="1">
      <c r="B3" s="307" t="s">
        <v>457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3"/>
    </row>
    <row r="4" spans="2:18" s="3" customFormat="1" ht="24" customHeight="1">
      <c r="B4" s="308" t="s">
        <v>270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23"/>
    </row>
    <row r="5" spans="2:18" s="3" customFormat="1" ht="30.75" customHeight="1">
      <c r="B5" s="190"/>
      <c r="C5" s="191"/>
      <c r="D5" s="488" t="s">
        <v>65</v>
      </c>
      <c r="E5" s="488" t="s">
        <v>473</v>
      </c>
      <c r="F5" s="488" t="s">
        <v>458</v>
      </c>
      <c r="G5" s="491" t="s">
        <v>574</v>
      </c>
      <c r="H5" s="492"/>
      <c r="I5" s="492"/>
      <c r="J5" s="492"/>
      <c r="K5" s="492"/>
      <c r="L5" s="492"/>
      <c r="M5" s="492"/>
      <c r="N5" s="492"/>
      <c r="O5" s="493"/>
      <c r="P5" s="134"/>
      <c r="Q5" s="134"/>
      <c r="R5" s="40"/>
    </row>
    <row r="6" spans="2:18" s="3" customFormat="1" ht="30.75" customHeight="1">
      <c r="B6" s="192"/>
      <c r="C6" s="137"/>
      <c r="D6" s="489"/>
      <c r="E6" s="489"/>
      <c r="F6" s="489"/>
      <c r="G6" s="494" t="s">
        <v>459</v>
      </c>
      <c r="H6" s="495"/>
      <c r="I6" s="495"/>
      <c r="J6" s="495"/>
      <c r="K6" s="495"/>
      <c r="L6" s="496"/>
      <c r="M6" s="488" t="s">
        <v>463</v>
      </c>
      <c r="N6" s="488" t="s">
        <v>575</v>
      </c>
      <c r="O6" s="498" t="s">
        <v>455</v>
      </c>
      <c r="P6" s="341"/>
      <c r="Q6" s="341"/>
      <c r="R6" s="40"/>
    </row>
    <row r="7" spans="2:18" s="3" customFormat="1" ht="51.75" customHeight="1">
      <c r="B7" s="193"/>
      <c r="C7" s="194"/>
      <c r="D7" s="490"/>
      <c r="E7" s="490"/>
      <c r="F7" s="490"/>
      <c r="G7" s="497" t="s">
        <v>460</v>
      </c>
      <c r="H7" s="497"/>
      <c r="I7" s="497" t="s">
        <v>461</v>
      </c>
      <c r="J7" s="497"/>
      <c r="K7" s="127" t="s">
        <v>462</v>
      </c>
      <c r="L7" s="130" t="s">
        <v>597</v>
      </c>
      <c r="M7" s="490"/>
      <c r="N7" s="490"/>
      <c r="O7" s="499"/>
      <c r="P7" s="341"/>
      <c r="Q7" s="341"/>
      <c r="R7" s="40"/>
    </row>
    <row r="8" spans="2:18" s="3" customFormat="1" ht="24" customHeight="1">
      <c r="B8" s="486" t="s">
        <v>63</v>
      </c>
      <c r="C8" s="487"/>
      <c r="D8" s="127" t="s">
        <v>64</v>
      </c>
      <c r="E8" s="171">
        <v>1</v>
      </c>
      <c r="F8" s="127">
        <v>2</v>
      </c>
      <c r="G8" s="486">
        <v>3</v>
      </c>
      <c r="H8" s="487"/>
      <c r="I8" s="486">
        <v>4</v>
      </c>
      <c r="J8" s="487"/>
      <c r="K8" s="127">
        <v>5</v>
      </c>
      <c r="L8" s="127">
        <v>6</v>
      </c>
      <c r="M8" s="171">
        <v>7</v>
      </c>
      <c r="N8" s="127">
        <v>8</v>
      </c>
      <c r="O8" s="127">
        <v>9</v>
      </c>
      <c r="P8" s="343"/>
      <c r="Q8" s="322"/>
      <c r="R8" s="344" t="s">
        <v>614</v>
      </c>
    </row>
    <row r="9" spans="2:18" s="3" customFormat="1" ht="38.25" customHeight="1">
      <c r="B9" s="500" t="s">
        <v>127</v>
      </c>
      <c r="C9" s="501"/>
      <c r="D9" s="127" t="s">
        <v>125</v>
      </c>
      <c r="E9" s="410"/>
      <c r="F9" s="255"/>
      <c r="G9" s="504"/>
      <c r="H9" s="506"/>
      <c r="I9" s="461"/>
      <c r="J9" s="463"/>
      <c r="K9" s="219"/>
      <c r="L9" s="219"/>
      <c r="M9" s="249"/>
      <c r="N9" s="219"/>
      <c r="O9" s="219"/>
      <c r="P9" s="329"/>
      <c r="Q9" s="345" t="str">
        <f>IF(O9=SUM(G9+H9+I9+J9+K9+L9+M9+N9),"ok","chyba")</f>
        <v>ok</v>
      </c>
      <c r="R9" s="338" t="s">
        <v>626</v>
      </c>
    </row>
    <row r="10" spans="2:18" s="3" customFormat="1" ht="38.25" customHeight="1">
      <c r="B10" s="500" t="s">
        <v>401</v>
      </c>
      <c r="C10" s="501"/>
      <c r="D10" s="131" t="s">
        <v>126</v>
      </c>
      <c r="E10" s="410"/>
      <c r="F10" s="255"/>
      <c r="G10" s="504"/>
      <c r="H10" s="506"/>
      <c r="I10" s="461"/>
      <c r="J10" s="463"/>
      <c r="K10" s="219"/>
      <c r="L10" s="219"/>
      <c r="M10" s="320"/>
      <c r="N10" s="219"/>
      <c r="O10" s="219"/>
      <c r="P10" s="329"/>
      <c r="Q10" s="345" t="str">
        <f>IF(O10=SUM(G10+H10+I10+J10+K10+L10+M10+N10),"ok","chyba")</f>
        <v>ok</v>
      </c>
      <c r="R10" s="338" t="s">
        <v>627</v>
      </c>
    </row>
    <row r="11" spans="2:18" s="3" customFormat="1" ht="39.75" customHeight="1">
      <c r="B11" s="500" t="s">
        <v>229</v>
      </c>
      <c r="C11" s="501"/>
      <c r="D11" s="128" t="s">
        <v>173</v>
      </c>
      <c r="E11" s="410"/>
      <c r="F11" s="255"/>
      <c r="G11" s="504"/>
      <c r="H11" s="506"/>
      <c r="I11" s="461"/>
      <c r="J11" s="463"/>
      <c r="K11" s="219"/>
      <c r="L11" s="219"/>
      <c r="M11" s="320"/>
      <c r="N11" s="219"/>
      <c r="O11" s="219"/>
      <c r="P11" s="329"/>
      <c r="Q11" s="345" t="str">
        <f>IF(O11=SUM(G11+H11+I11+J11+K11+L11+M11+N11),"ok","chyba")</f>
        <v>ok</v>
      </c>
      <c r="R11" s="338" t="s">
        <v>628</v>
      </c>
    </row>
    <row r="12" spans="2:18" s="3" customFormat="1" ht="39" customHeight="1">
      <c r="B12" s="500" t="s">
        <v>271</v>
      </c>
      <c r="C12" s="501"/>
      <c r="D12" s="128" t="s">
        <v>174</v>
      </c>
      <c r="E12" s="253"/>
      <c r="F12" s="255"/>
      <c r="G12" s="504"/>
      <c r="H12" s="506"/>
      <c r="I12" s="461"/>
      <c r="J12" s="463"/>
      <c r="K12" s="219"/>
      <c r="L12" s="219"/>
      <c r="M12" s="320"/>
      <c r="N12" s="219"/>
      <c r="O12" s="219"/>
      <c r="P12" s="329"/>
      <c r="Q12" s="345" t="str">
        <f>IF(O12=SUM(G12+H12+I12+J12+K12+L12+M12+N12),"ok","chyba")</f>
        <v>ok</v>
      </c>
      <c r="R12" s="338" t="s">
        <v>629</v>
      </c>
    </row>
    <row r="13" spans="1:18" s="3" customFormat="1" ht="44.25" customHeight="1">
      <c r="A13" s="309"/>
      <c r="B13" s="310" t="s">
        <v>275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346"/>
      <c r="Q13" s="346"/>
      <c r="R13" s="328"/>
    </row>
    <row r="14" spans="2:18" s="3" customFormat="1" ht="27" customHeight="1">
      <c r="B14" s="488"/>
      <c r="C14" s="488" t="s">
        <v>65</v>
      </c>
      <c r="D14" s="486" t="s">
        <v>274</v>
      </c>
      <c r="E14" s="503"/>
      <c r="F14" s="503"/>
      <c r="G14" s="503"/>
      <c r="H14" s="503"/>
      <c r="I14" s="503"/>
      <c r="J14" s="503"/>
      <c r="K14" s="503"/>
      <c r="L14" s="508"/>
      <c r="M14" s="502" t="s">
        <v>77</v>
      </c>
      <c r="N14" s="503"/>
      <c r="O14" s="487"/>
      <c r="P14" s="343"/>
      <c r="Q14" s="343"/>
      <c r="R14" s="347"/>
    </row>
    <row r="15" spans="2:18" s="3" customFormat="1" ht="43.5" customHeight="1">
      <c r="B15" s="490"/>
      <c r="C15" s="490"/>
      <c r="D15" s="491" t="s">
        <v>74</v>
      </c>
      <c r="E15" s="492"/>
      <c r="F15" s="493"/>
      <c r="G15" s="491" t="s">
        <v>73</v>
      </c>
      <c r="H15" s="492"/>
      <c r="I15" s="492"/>
      <c r="J15" s="493"/>
      <c r="K15" s="491" t="s">
        <v>171</v>
      </c>
      <c r="L15" s="527"/>
      <c r="M15" s="126" t="s">
        <v>76</v>
      </c>
      <c r="N15" s="130" t="s">
        <v>152</v>
      </c>
      <c r="O15" s="127" t="s">
        <v>75</v>
      </c>
      <c r="P15" s="343"/>
      <c r="Q15" s="343"/>
      <c r="R15" s="348"/>
    </row>
    <row r="16" spans="2:18" s="3" customFormat="1" ht="30.75" customHeight="1">
      <c r="B16" s="127" t="s">
        <v>63</v>
      </c>
      <c r="C16" s="127" t="s">
        <v>64</v>
      </c>
      <c r="D16" s="486">
        <v>1</v>
      </c>
      <c r="E16" s="503"/>
      <c r="F16" s="487"/>
      <c r="G16" s="486">
        <v>2</v>
      </c>
      <c r="H16" s="503"/>
      <c r="I16" s="503"/>
      <c r="J16" s="487"/>
      <c r="K16" s="486">
        <v>3</v>
      </c>
      <c r="L16" s="508"/>
      <c r="M16" s="126">
        <v>4</v>
      </c>
      <c r="N16" s="127">
        <v>5</v>
      </c>
      <c r="O16" s="127">
        <v>6</v>
      </c>
      <c r="P16" s="343"/>
      <c r="Q16" s="322"/>
      <c r="R16" s="344" t="s">
        <v>614</v>
      </c>
    </row>
    <row r="17" spans="2:18" s="3" customFormat="1" ht="39" customHeight="1">
      <c r="B17" s="154" t="s">
        <v>132</v>
      </c>
      <c r="C17" s="127">
        <v>90</v>
      </c>
      <c r="D17" s="504"/>
      <c r="E17" s="505"/>
      <c r="F17" s="506"/>
      <c r="G17" s="504"/>
      <c r="H17" s="505"/>
      <c r="I17" s="505"/>
      <c r="J17" s="506"/>
      <c r="K17" s="504"/>
      <c r="L17" s="509"/>
      <c r="M17" s="254"/>
      <c r="N17" s="220"/>
      <c r="O17" s="220"/>
      <c r="P17" s="349"/>
      <c r="Q17" s="345" t="str">
        <f>IF(K17=SUM(M17+N17+O17),"ok","chyba")</f>
        <v>ok</v>
      </c>
      <c r="R17" s="338" t="s">
        <v>630</v>
      </c>
    </row>
    <row r="18" spans="2:18" s="3" customFormat="1" ht="36.75" customHeight="1">
      <c r="B18" s="155" t="s">
        <v>430</v>
      </c>
      <c r="C18" s="127" t="s">
        <v>167</v>
      </c>
      <c r="D18" s="504"/>
      <c r="E18" s="505"/>
      <c r="F18" s="506"/>
      <c r="G18" s="504"/>
      <c r="H18" s="505"/>
      <c r="I18" s="505"/>
      <c r="J18" s="506"/>
      <c r="K18" s="504"/>
      <c r="L18" s="509"/>
      <c r="M18" s="323"/>
      <c r="N18" s="220"/>
      <c r="O18" s="220"/>
      <c r="P18" s="349"/>
      <c r="Q18" s="345" t="str">
        <f>IF(K18=SUM(M18+N18+O18),"ok","chyba")</f>
        <v>ok</v>
      </c>
      <c r="R18" s="338" t="s">
        <v>631</v>
      </c>
    </row>
    <row r="19" spans="2:18" s="3" customFormat="1" ht="37.5" customHeight="1">
      <c r="B19" s="147" t="s">
        <v>229</v>
      </c>
      <c r="C19" s="127" t="s">
        <v>262</v>
      </c>
      <c r="D19" s="504"/>
      <c r="E19" s="505"/>
      <c r="F19" s="506"/>
      <c r="G19" s="504"/>
      <c r="H19" s="505"/>
      <c r="I19" s="505"/>
      <c r="J19" s="506"/>
      <c r="K19" s="504"/>
      <c r="L19" s="509"/>
      <c r="M19" s="323"/>
      <c r="N19" s="220"/>
      <c r="O19" s="220"/>
      <c r="P19" s="349"/>
      <c r="Q19" s="345" t="str">
        <f>IF(K19=SUM(M19+N19+O19),"ok","chyba")</f>
        <v>ok</v>
      </c>
      <c r="R19" s="338" t="s">
        <v>632</v>
      </c>
    </row>
    <row r="20" spans="2:18" s="3" customFormat="1" ht="37.5" customHeight="1">
      <c r="B20" s="155" t="s">
        <v>272</v>
      </c>
      <c r="C20" s="127" t="s">
        <v>273</v>
      </c>
      <c r="D20" s="461"/>
      <c r="E20" s="462"/>
      <c r="F20" s="463"/>
      <c r="G20" s="461"/>
      <c r="H20" s="462"/>
      <c r="I20" s="462"/>
      <c r="J20" s="463"/>
      <c r="K20" s="461"/>
      <c r="L20" s="510"/>
      <c r="M20" s="323"/>
      <c r="N20" s="220"/>
      <c r="O20" s="220"/>
      <c r="P20" s="329"/>
      <c r="Q20" s="345" t="str">
        <f>IF(K20=SUM(M20+N20+O20),"ok","chyba")</f>
        <v>ok</v>
      </c>
      <c r="R20" s="338" t="s">
        <v>633</v>
      </c>
    </row>
    <row r="21" spans="2:18" s="3" customFormat="1" ht="29.25" customHeight="1">
      <c r="B21" s="195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348"/>
    </row>
    <row r="22" spans="2:18" s="3" customFormat="1" ht="30" customHeight="1">
      <c r="B22" s="307" t="s">
        <v>276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346"/>
      <c r="Q22" s="346"/>
      <c r="R22" s="325"/>
    </row>
    <row r="23" spans="2:18" s="3" customFormat="1" ht="29.25" customHeight="1">
      <c r="B23" s="243"/>
      <c r="C23" s="244"/>
      <c r="D23" s="244"/>
      <c r="E23" s="497" t="s">
        <v>65</v>
      </c>
      <c r="F23" s="494" t="s">
        <v>578</v>
      </c>
      <c r="G23" s="495"/>
      <c r="H23" s="495"/>
      <c r="I23" s="495"/>
      <c r="J23" s="495"/>
      <c r="K23" s="495"/>
      <c r="L23" s="496"/>
      <c r="M23" s="247"/>
      <c r="N23" s="247"/>
      <c r="O23" s="247"/>
      <c r="P23" s="350"/>
      <c r="Q23" s="350"/>
      <c r="R23" s="325"/>
    </row>
    <row r="24" spans="2:18" s="3" customFormat="1" ht="59.25" customHeight="1">
      <c r="B24" s="245"/>
      <c r="C24" s="246"/>
      <c r="D24" s="246"/>
      <c r="E24" s="497"/>
      <c r="F24" s="497" t="s">
        <v>576</v>
      </c>
      <c r="G24" s="497"/>
      <c r="H24" s="491" t="s">
        <v>464</v>
      </c>
      <c r="I24" s="492"/>
      <c r="J24" s="493"/>
      <c r="K24" s="491" t="s">
        <v>577</v>
      </c>
      <c r="L24" s="493"/>
      <c r="M24" s="247"/>
      <c r="N24" s="247"/>
      <c r="O24" s="247"/>
      <c r="P24" s="350"/>
      <c r="Q24" s="350"/>
      <c r="R24" s="325"/>
    </row>
    <row r="25" spans="2:18" s="3" customFormat="1" ht="24" customHeight="1">
      <c r="B25" s="491" t="s">
        <v>63</v>
      </c>
      <c r="C25" s="492"/>
      <c r="D25" s="493"/>
      <c r="E25" s="130" t="s">
        <v>64</v>
      </c>
      <c r="F25" s="491">
        <v>1</v>
      </c>
      <c r="G25" s="493"/>
      <c r="H25" s="486">
        <v>2</v>
      </c>
      <c r="I25" s="503"/>
      <c r="J25" s="487"/>
      <c r="K25" s="486">
        <v>3</v>
      </c>
      <c r="L25" s="487"/>
      <c r="M25" s="248"/>
      <c r="N25" s="248"/>
      <c r="O25" s="248"/>
      <c r="P25" s="351"/>
      <c r="Q25" s="351"/>
      <c r="R25" s="325"/>
    </row>
    <row r="26" spans="2:18" s="3" customFormat="1" ht="27.75" customHeight="1">
      <c r="B26" s="507" t="s">
        <v>82</v>
      </c>
      <c r="C26" s="507"/>
      <c r="D26" s="507"/>
      <c r="E26" s="130">
        <v>91</v>
      </c>
      <c r="F26" s="511"/>
      <c r="G26" s="512"/>
      <c r="H26" s="513"/>
      <c r="I26" s="514"/>
      <c r="J26" s="515"/>
      <c r="K26" s="461"/>
      <c r="L26" s="463"/>
      <c r="M26" s="129"/>
      <c r="N26" s="129"/>
      <c r="O26" s="129"/>
      <c r="P26" s="346"/>
      <c r="Q26" s="346"/>
      <c r="R26" s="325"/>
    </row>
    <row r="27" spans="2:18" s="3" customFormat="1" ht="27.75" customHeight="1">
      <c r="B27" s="507" t="s">
        <v>594</v>
      </c>
      <c r="C27" s="507"/>
      <c r="D27" s="507"/>
      <c r="E27" s="130" t="s">
        <v>78</v>
      </c>
      <c r="F27" s="511"/>
      <c r="G27" s="512"/>
      <c r="H27" s="513"/>
      <c r="I27" s="514"/>
      <c r="J27" s="515"/>
      <c r="K27" s="461"/>
      <c r="L27" s="463"/>
      <c r="M27" s="129"/>
      <c r="N27" s="129"/>
      <c r="O27" s="129"/>
      <c r="P27" s="346"/>
      <c r="Q27" s="346"/>
      <c r="R27" s="325"/>
    </row>
    <row r="28" spans="2:18" s="3" customFormat="1" ht="36" customHeight="1">
      <c r="B28" s="507" t="s">
        <v>83</v>
      </c>
      <c r="C28" s="507"/>
      <c r="D28" s="507"/>
      <c r="E28" s="130">
        <v>92</v>
      </c>
      <c r="F28" s="511"/>
      <c r="G28" s="512"/>
      <c r="H28" s="513"/>
      <c r="I28" s="514"/>
      <c r="J28" s="515"/>
      <c r="K28" s="461"/>
      <c r="L28" s="463"/>
      <c r="M28" s="129"/>
      <c r="N28" s="129"/>
      <c r="O28" s="129"/>
      <c r="P28" s="346"/>
      <c r="Q28" s="342" t="str">
        <f>IF(F30=F26+F28+F29,"ok","chyba")</f>
        <v>ok</v>
      </c>
      <c r="R28" s="338" t="s">
        <v>634</v>
      </c>
    </row>
    <row r="29" spans="2:18" s="3" customFormat="1" ht="40.5" customHeight="1">
      <c r="B29" s="507" t="s">
        <v>465</v>
      </c>
      <c r="C29" s="507"/>
      <c r="D29" s="507"/>
      <c r="E29" s="130" t="s">
        <v>466</v>
      </c>
      <c r="F29" s="511"/>
      <c r="G29" s="512"/>
      <c r="H29" s="513"/>
      <c r="I29" s="514"/>
      <c r="J29" s="515"/>
      <c r="K29" s="461"/>
      <c r="L29" s="463"/>
      <c r="M29" s="129"/>
      <c r="N29" s="129"/>
      <c r="O29" s="129"/>
      <c r="P29" s="346"/>
      <c r="Q29" s="342" t="str">
        <f>IF(H30=H26+H28+H29,"ok","chyba")</f>
        <v>ok</v>
      </c>
      <c r="R29" s="338" t="s">
        <v>635</v>
      </c>
    </row>
    <row r="30" spans="2:18" s="3" customFormat="1" ht="40.5" customHeight="1">
      <c r="B30" s="507" t="s">
        <v>71</v>
      </c>
      <c r="C30" s="507"/>
      <c r="D30" s="507"/>
      <c r="E30" s="130">
        <v>93</v>
      </c>
      <c r="F30" s="511"/>
      <c r="G30" s="512"/>
      <c r="H30" s="513"/>
      <c r="I30" s="514"/>
      <c r="J30" s="515"/>
      <c r="K30" s="461"/>
      <c r="L30" s="463"/>
      <c r="M30" s="129"/>
      <c r="N30" s="129"/>
      <c r="O30" s="129"/>
      <c r="P30" s="346"/>
      <c r="Q30" s="342" t="str">
        <f>IF(K30=K26+K28+K29,"ok","chyba")</f>
        <v>ok</v>
      </c>
      <c r="R30" s="338" t="s">
        <v>636</v>
      </c>
    </row>
    <row r="31" spans="2:18" s="3" customFormat="1" ht="33.75" customHeight="1">
      <c r="B31" s="173"/>
      <c r="C31" s="173"/>
      <c r="D31" s="173"/>
      <c r="E31" s="173"/>
      <c r="F31" s="173"/>
      <c r="G31" s="173"/>
      <c r="H31" s="134"/>
      <c r="I31" s="134"/>
      <c r="J31" s="134"/>
      <c r="K31" s="134"/>
      <c r="L31" s="134"/>
      <c r="M31" s="134"/>
      <c r="N31" s="134"/>
      <c r="O31" s="134"/>
      <c r="P31" s="352"/>
      <c r="Q31" s="352"/>
      <c r="R31" s="325"/>
    </row>
    <row r="32" spans="2:18" s="3" customFormat="1" ht="33.75" customHeight="1">
      <c r="B32" s="311" t="s">
        <v>405</v>
      </c>
      <c r="C32" s="173"/>
      <c r="D32" s="173"/>
      <c r="E32" s="173"/>
      <c r="F32" s="173"/>
      <c r="G32" s="173"/>
      <c r="H32" s="134"/>
      <c r="I32" s="134"/>
      <c r="J32" s="134"/>
      <c r="K32" s="134"/>
      <c r="L32" s="134"/>
      <c r="M32" s="134"/>
      <c r="N32" s="134"/>
      <c r="O32" s="134"/>
      <c r="P32" s="352"/>
      <c r="Q32" s="352"/>
      <c r="R32" s="325"/>
    </row>
    <row r="33" spans="2:18" s="3" customFormat="1" ht="56.25" customHeight="1">
      <c r="B33" s="516"/>
      <c r="C33" s="517"/>
      <c r="D33" s="498" t="s">
        <v>65</v>
      </c>
      <c r="E33" s="498" t="s">
        <v>467</v>
      </c>
      <c r="F33" s="491" t="s">
        <v>468</v>
      </c>
      <c r="G33" s="492"/>
      <c r="H33" s="492"/>
      <c r="I33" s="492"/>
      <c r="J33" s="492"/>
      <c r="K33" s="492"/>
      <c r="L33" s="492"/>
      <c r="M33" s="492"/>
      <c r="N33" s="493"/>
      <c r="O33" s="488" t="s">
        <v>471</v>
      </c>
      <c r="P33" s="352"/>
      <c r="Q33" s="352"/>
      <c r="R33" s="325"/>
    </row>
    <row r="34" spans="2:18" s="3" customFormat="1" ht="87" customHeight="1">
      <c r="B34" s="518"/>
      <c r="C34" s="519"/>
      <c r="D34" s="499"/>
      <c r="E34" s="499"/>
      <c r="F34" s="520" t="s">
        <v>593</v>
      </c>
      <c r="G34" s="521"/>
      <c r="H34" s="235" t="s">
        <v>599</v>
      </c>
      <c r="I34" s="491" t="s">
        <v>472</v>
      </c>
      <c r="J34" s="493"/>
      <c r="K34" s="130" t="s">
        <v>469</v>
      </c>
      <c r="L34" s="130" t="s">
        <v>103</v>
      </c>
      <c r="M34" s="130" t="s">
        <v>470</v>
      </c>
      <c r="N34" s="234" t="s">
        <v>72</v>
      </c>
      <c r="O34" s="490"/>
      <c r="P34" s="352"/>
      <c r="Q34" s="352"/>
      <c r="R34" s="325"/>
    </row>
    <row r="35" spans="2:18" s="3" customFormat="1" ht="24" customHeight="1">
      <c r="B35" s="520" t="s">
        <v>63</v>
      </c>
      <c r="C35" s="521"/>
      <c r="D35" s="242" t="s">
        <v>64</v>
      </c>
      <c r="E35" s="229">
        <v>1</v>
      </c>
      <c r="F35" s="497">
        <v>2</v>
      </c>
      <c r="G35" s="497"/>
      <c r="H35" s="236">
        <v>3</v>
      </c>
      <c r="I35" s="235">
        <v>4</v>
      </c>
      <c r="J35" s="236"/>
      <c r="K35" s="130">
        <v>5</v>
      </c>
      <c r="L35" s="236">
        <v>6</v>
      </c>
      <c r="M35" s="130">
        <v>7</v>
      </c>
      <c r="N35" s="236">
        <v>8</v>
      </c>
      <c r="O35" s="130">
        <v>9</v>
      </c>
      <c r="P35" s="352"/>
      <c r="Q35" s="352"/>
      <c r="R35" s="325"/>
    </row>
    <row r="36" spans="2:18" s="3" customFormat="1" ht="45" customHeight="1">
      <c r="B36" s="522" t="s">
        <v>309</v>
      </c>
      <c r="C36" s="523"/>
      <c r="D36" s="242">
        <v>94</v>
      </c>
      <c r="E36" s="256"/>
      <c r="F36" s="524"/>
      <c r="G36" s="524"/>
      <c r="H36" s="257"/>
      <c r="I36" s="461"/>
      <c r="J36" s="463"/>
      <c r="K36" s="219"/>
      <c r="L36" s="258" t="s">
        <v>66</v>
      </c>
      <c r="M36" s="259"/>
      <c r="N36" s="260"/>
      <c r="O36" s="219"/>
      <c r="P36" s="329"/>
      <c r="Q36" s="369"/>
      <c r="R36" s="394"/>
    </row>
    <row r="37" spans="2:18" s="3" customFormat="1" ht="45" customHeight="1">
      <c r="B37" s="522" t="s">
        <v>389</v>
      </c>
      <c r="C37" s="523"/>
      <c r="D37" s="242">
        <v>95</v>
      </c>
      <c r="E37" s="256"/>
      <c r="F37" s="524"/>
      <c r="G37" s="524"/>
      <c r="H37" s="257"/>
      <c r="I37" s="461"/>
      <c r="J37" s="463"/>
      <c r="K37" s="258" t="s">
        <v>66</v>
      </c>
      <c r="L37" s="219"/>
      <c r="M37" s="219"/>
      <c r="N37" s="250"/>
      <c r="O37" s="219"/>
      <c r="P37" s="329"/>
      <c r="Q37" s="369"/>
      <c r="R37" s="394"/>
    </row>
    <row r="38" spans="2:18" s="3" customFormat="1" ht="71.25" customHeight="1">
      <c r="B38" s="522" t="s">
        <v>308</v>
      </c>
      <c r="C38" s="523"/>
      <c r="D38" s="242">
        <v>96</v>
      </c>
      <c r="E38" s="256"/>
      <c r="F38" s="524"/>
      <c r="G38" s="524"/>
      <c r="H38" s="257"/>
      <c r="I38" s="461"/>
      <c r="J38" s="463"/>
      <c r="K38" s="219"/>
      <c r="L38" s="219"/>
      <c r="M38" s="261"/>
      <c r="N38" s="261"/>
      <c r="O38" s="219"/>
      <c r="P38" s="329"/>
      <c r="Q38" s="369"/>
      <c r="R38" s="394"/>
    </row>
    <row r="39" spans="2:18" s="3" customFormat="1" ht="51" customHeight="1">
      <c r="B39" s="525" t="s">
        <v>236</v>
      </c>
      <c r="C39" s="526"/>
      <c r="D39" s="242" t="s">
        <v>406</v>
      </c>
      <c r="E39" s="256"/>
      <c r="F39" s="524"/>
      <c r="G39" s="524"/>
      <c r="H39" s="257"/>
      <c r="I39" s="461"/>
      <c r="J39" s="463"/>
      <c r="K39" s="219"/>
      <c r="L39" s="219"/>
      <c r="M39" s="261"/>
      <c r="N39" s="261"/>
      <c r="O39" s="219"/>
      <c r="P39" s="329"/>
      <c r="Q39" s="369"/>
      <c r="R39" s="394"/>
    </row>
    <row r="40" spans="2:18" s="3" customFormat="1" ht="81.75" customHeight="1">
      <c r="B40" s="522" t="s">
        <v>260</v>
      </c>
      <c r="C40" s="523"/>
      <c r="D40" s="242" t="s">
        <v>407</v>
      </c>
      <c r="E40" s="256"/>
      <c r="F40" s="524"/>
      <c r="G40" s="524"/>
      <c r="H40" s="257"/>
      <c r="I40" s="461"/>
      <c r="J40" s="463"/>
      <c r="K40" s="219"/>
      <c r="L40" s="219"/>
      <c r="M40" s="261"/>
      <c r="N40" s="261"/>
      <c r="O40" s="219"/>
      <c r="P40" s="329"/>
      <c r="Q40" s="369"/>
      <c r="R40" s="394"/>
    </row>
    <row r="41" spans="2:18" s="3" customFormat="1" ht="33.75" customHeight="1">
      <c r="B41" s="173"/>
      <c r="C41" s="173"/>
      <c r="D41" s="173"/>
      <c r="E41" s="173"/>
      <c r="F41" s="173"/>
      <c r="G41" s="173"/>
      <c r="H41" s="134"/>
      <c r="I41" s="173"/>
      <c r="J41" s="173"/>
      <c r="K41" s="173"/>
      <c r="L41" s="173"/>
      <c r="M41" s="173"/>
      <c r="N41" s="173"/>
      <c r="O41" s="173"/>
      <c r="P41" s="353"/>
      <c r="Q41" s="353"/>
      <c r="R41" s="325"/>
    </row>
    <row r="42" spans="2:18" s="3" customFormat="1" ht="39" customHeight="1" thickBot="1">
      <c r="B42" s="132" t="s">
        <v>172</v>
      </c>
      <c r="C42" s="133"/>
      <c r="D42" s="133"/>
      <c r="E42" s="133"/>
      <c r="F42" s="133"/>
      <c r="G42" s="133"/>
      <c r="H42" s="134"/>
      <c r="I42" s="135"/>
      <c r="J42" s="136"/>
      <c r="K42" s="135"/>
      <c r="L42" s="136"/>
      <c r="M42" s="137"/>
      <c r="N42" s="134"/>
      <c r="O42" s="137"/>
      <c r="P42" s="343"/>
      <c r="Q42" s="343"/>
      <c r="R42" s="325"/>
    </row>
    <row r="43" spans="2:18" s="3" customFormat="1" ht="14.25" customHeight="1"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  <c r="P43" s="354"/>
      <c r="Q43" s="354"/>
      <c r="R43" s="325"/>
    </row>
    <row r="44" spans="2:18" s="3" customFormat="1" ht="120" customHeight="1" thickBot="1"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1"/>
      <c r="P44" s="354"/>
      <c r="Q44" s="354"/>
      <c r="R44" s="325"/>
    </row>
    <row r="45" spans="2:18" s="3" customFormat="1" ht="12" customHeight="1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</row>
    <row r="46" spans="2:18" s="3" customFormat="1" ht="27" customHeight="1" hidden="1">
      <c r="B46" s="42"/>
      <c r="C46" s="42"/>
      <c r="D46" s="42"/>
      <c r="E46" s="42"/>
      <c r="F46" s="42"/>
      <c r="G46" s="42"/>
      <c r="H46" s="39"/>
      <c r="I46" s="41"/>
      <c r="J46" s="43"/>
      <c r="K46" s="41"/>
      <c r="L46" s="43"/>
      <c r="M46" s="40"/>
      <c r="N46" s="39"/>
      <c r="O46" s="40"/>
      <c r="P46" s="40"/>
      <c r="Q46" s="40"/>
      <c r="R46" s="24"/>
    </row>
    <row r="47" spans="2:18" s="3" customFormat="1" ht="12.75" customHeight="1" hidden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2:18" s="3" customFormat="1" ht="12.75" customHeight="1" hidden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s="3" customFormat="1" ht="12.75" customHeight="1" hidden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s="3" customFormat="1" ht="12.75" customHeight="1" hidden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s="3" customFormat="1" ht="12.75" customHeight="1" hidden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2:18" s="3" customFormat="1" ht="12.75" customHeight="1" hidden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2:18" ht="12.75" customHeight="1" hidden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</row>
    <row r="54" spans="2:18" ht="12.75" customHeight="1" hidden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</row>
    <row r="55" spans="2:18" ht="12.75" customHeight="1" hidden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7" ht="12.75" customHeight="1" hidden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ht="12.75" customHeight="1" hidden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mergeCells count="100">
    <mergeCell ref="G9:H9"/>
    <mergeCell ref="G10:H10"/>
    <mergeCell ref="G11:H11"/>
    <mergeCell ref="G12:H12"/>
    <mergeCell ref="I9:J9"/>
    <mergeCell ref="I10:J10"/>
    <mergeCell ref="I11:J11"/>
    <mergeCell ref="I12:J12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I38:J38"/>
    <mergeCell ref="I39:J39"/>
    <mergeCell ref="I40:J40"/>
    <mergeCell ref="O33:O34"/>
    <mergeCell ref="I34:J34"/>
    <mergeCell ref="N6:N7"/>
    <mergeCell ref="M6:M7"/>
    <mergeCell ref="I36:J36"/>
    <mergeCell ref="I37:J37"/>
    <mergeCell ref="K30:L30"/>
    <mergeCell ref="B38:C38"/>
    <mergeCell ref="B39:C39"/>
    <mergeCell ref="B40:C40"/>
    <mergeCell ref="F38:G38"/>
    <mergeCell ref="F39:G39"/>
    <mergeCell ref="F40:G40"/>
    <mergeCell ref="B33:C34"/>
    <mergeCell ref="B35:C35"/>
    <mergeCell ref="B36:C36"/>
    <mergeCell ref="B37:C37"/>
    <mergeCell ref="F35:G35"/>
    <mergeCell ref="F33:N33"/>
    <mergeCell ref="F36:G36"/>
    <mergeCell ref="F37:G37"/>
    <mergeCell ref="F34:G34"/>
    <mergeCell ref="D33:D34"/>
    <mergeCell ref="E33:E34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B28:D28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H24:J24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B9:C9"/>
    <mergeCell ref="B10:C10"/>
    <mergeCell ref="B11:C11"/>
    <mergeCell ref="C14:C15"/>
    <mergeCell ref="B14:B15"/>
    <mergeCell ref="B12:C12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</mergeCells>
  <conditionalFormatting sqref="Q9:Q12">
    <cfRule type="cellIs" priority="11" dxfId="7" operator="equal" stopIfTrue="1">
      <formula>"chyba"</formula>
    </cfRule>
  </conditionalFormatting>
  <conditionalFormatting sqref="Q17">
    <cfRule type="cellIs" priority="10" dxfId="7" operator="equal" stopIfTrue="1">
      <formula>"chyba"</formula>
    </cfRule>
  </conditionalFormatting>
  <conditionalFormatting sqref="Q18:Q20">
    <cfRule type="cellIs" priority="9" dxfId="7" operator="equal" stopIfTrue="1">
      <formula>"chyba"</formula>
    </cfRule>
  </conditionalFormatting>
  <conditionalFormatting sqref="Q28">
    <cfRule type="cellIs" priority="8" dxfId="0" operator="equal" stopIfTrue="1">
      <formula>"chyba"</formula>
    </cfRule>
  </conditionalFormatting>
  <conditionalFormatting sqref="Q29:Q30">
    <cfRule type="cellIs" priority="7" dxfId="0" operator="equal" stopIfTrue="1">
      <formula>"chyba"</formula>
    </cfRule>
  </conditionalFormatting>
  <conditionalFormatting sqref="Q36">
    <cfRule type="cellIs" priority="3" dxfId="0" operator="equal" stopIfTrue="1">
      <formula>"chyba"</formula>
    </cfRule>
  </conditionalFormatting>
  <conditionalFormatting sqref="Q37">
    <cfRule type="cellIs" priority="2" dxfId="0" operator="equal" stopIfTrue="1">
      <formula>"chyba"</formula>
    </cfRule>
  </conditionalFormatting>
  <conditionalFormatting sqref="Q38:Q40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K36 M9:M12 D20 M36:M37 K38:K40 O9:P12 P20 O36:P40 I36:I40 K26:K30 K20 L37:L40 K9:K12 I9:I12">
      <formula1>0</formula1>
      <formula2>999999</formula2>
    </dataValidation>
    <dataValidation type="whole" allowBlank="1" showErrorMessage="1" errorTitle="Pozor!" error="Vkládejte pouze číselné hodnoty!" sqref="E38:E40 D36:D37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7.875" style="0" customWidth="1"/>
    <col min="2" max="2" width="21.00390625" style="0" customWidth="1"/>
    <col min="3" max="3" width="10.75390625" style="0" customWidth="1"/>
    <col min="5" max="5" width="9.625" style="0" customWidth="1"/>
    <col min="6" max="7" width="9.875" style="0" customWidth="1"/>
    <col min="8" max="8" width="11.875" style="0" customWidth="1"/>
    <col min="9" max="9" width="3.25390625" style="0" customWidth="1"/>
    <col min="10" max="10" width="7.125" style="0" customWidth="1"/>
    <col min="11" max="11" width="25.6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304"/>
      <c r="I1" s="304"/>
      <c r="J1" s="304"/>
      <c r="K1" s="304" t="s">
        <v>427</v>
      </c>
    </row>
    <row r="2" spans="1:11" ht="12.75">
      <c r="A2" s="159" t="s">
        <v>672</v>
      </c>
      <c r="B2" s="159"/>
      <c r="C2" s="160"/>
      <c r="D2" s="161"/>
      <c r="E2" s="161"/>
      <c r="F2" s="161"/>
      <c r="G2" s="161"/>
      <c r="H2" s="161"/>
      <c r="I2" s="161"/>
      <c r="J2" s="161"/>
      <c r="K2" s="6"/>
    </row>
    <row r="3" spans="1:11" ht="48">
      <c r="A3" s="528"/>
      <c r="B3" s="529"/>
      <c r="C3" s="162" t="s">
        <v>84</v>
      </c>
      <c r="D3" s="162" t="s">
        <v>673</v>
      </c>
      <c r="E3" s="162" t="s">
        <v>674</v>
      </c>
      <c r="F3" s="162" t="s">
        <v>675</v>
      </c>
      <c r="G3" s="162" t="s">
        <v>676</v>
      </c>
      <c r="H3" s="162" t="s">
        <v>71</v>
      </c>
      <c r="I3" s="357"/>
      <c r="J3" s="357"/>
      <c r="K3" s="20"/>
    </row>
    <row r="4" spans="1:11" ht="14.25">
      <c r="A4" s="528" t="s">
        <v>63</v>
      </c>
      <c r="B4" s="529"/>
      <c r="C4" s="163" t="s">
        <v>64</v>
      </c>
      <c r="D4" s="163">
        <v>1</v>
      </c>
      <c r="E4" s="163">
        <v>2</v>
      </c>
      <c r="F4" s="162">
        <v>3</v>
      </c>
      <c r="G4" s="162">
        <v>4</v>
      </c>
      <c r="H4" s="162">
        <v>5</v>
      </c>
      <c r="I4" s="357"/>
      <c r="J4" s="162"/>
      <c r="K4" s="406" t="s">
        <v>614</v>
      </c>
    </row>
    <row r="5" spans="1:11" ht="27" customHeight="1">
      <c r="A5" s="530" t="s">
        <v>677</v>
      </c>
      <c r="B5" s="531"/>
      <c r="C5" s="163">
        <v>97</v>
      </c>
      <c r="D5" s="396"/>
      <c r="E5" s="396"/>
      <c r="F5" s="262"/>
      <c r="G5" s="262"/>
      <c r="H5" s="262"/>
      <c r="I5" s="358"/>
      <c r="J5" s="345" t="str">
        <f>IF(H5=D5+E5+F5+G5,"ok","chyba")</f>
        <v>ok</v>
      </c>
      <c r="K5" s="338" t="s">
        <v>720</v>
      </c>
    </row>
    <row r="6" spans="1:11" ht="28.5" customHeight="1">
      <c r="A6" s="530" t="s">
        <v>678</v>
      </c>
      <c r="B6" s="531"/>
      <c r="C6" s="163">
        <v>98</v>
      </c>
      <c r="D6" s="396"/>
      <c r="E6" s="396"/>
      <c r="F6" s="262"/>
      <c r="G6" s="262"/>
      <c r="H6" s="262"/>
      <c r="I6" s="358"/>
      <c r="J6" s="345" t="str">
        <f>IF(H6=D6+E6+F6+G6,"ok","chyba")</f>
        <v>ok</v>
      </c>
      <c r="K6" s="338" t="s">
        <v>726</v>
      </c>
    </row>
    <row r="7" spans="1:11" ht="28.5" customHeight="1">
      <c r="A7" s="530" t="s">
        <v>679</v>
      </c>
      <c r="B7" s="531"/>
      <c r="C7" s="163">
        <v>99</v>
      </c>
      <c r="D7" s="396"/>
      <c r="E7" s="396"/>
      <c r="F7" s="262"/>
      <c r="G7" s="262"/>
      <c r="H7" s="397"/>
      <c r="I7" s="401"/>
      <c r="J7" s="345" t="str">
        <f>IF(H7=D7+E7+F7+G7,"ok","chyba")</f>
        <v>ok</v>
      </c>
      <c r="K7" s="338" t="s">
        <v>727</v>
      </c>
    </row>
    <row r="8" spans="1:11" ht="29.25" customHeight="1">
      <c r="A8" s="532" t="s">
        <v>680</v>
      </c>
      <c r="B8" s="532"/>
      <c r="C8" s="532"/>
      <c r="D8" s="532"/>
      <c r="E8" s="532"/>
      <c r="F8" s="532"/>
      <c r="G8" s="532"/>
      <c r="H8" s="532"/>
      <c r="I8" s="404"/>
      <c r="J8" s="403"/>
      <c r="K8" s="29"/>
    </row>
    <row r="9" spans="1:11" ht="12.75">
      <c r="A9" s="533"/>
      <c r="B9" s="534"/>
      <c r="C9" s="537" t="s">
        <v>84</v>
      </c>
      <c r="D9" s="528" t="s">
        <v>681</v>
      </c>
      <c r="E9" s="539"/>
      <c r="F9" s="539"/>
      <c r="G9" s="539"/>
      <c r="H9" s="529"/>
      <c r="I9" s="400"/>
      <c r="J9" s="403"/>
      <c r="K9" s="29"/>
    </row>
    <row r="10" spans="1:11" ht="36">
      <c r="A10" s="535"/>
      <c r="B10" s="536"/>
      <c r="C10" s="538"/>
      <c r="D10" s="162" t="s">
        <v>682</v>
      </c>
      <c r="E10" s="162" t="s">
        <v>683</v>
      </c>
      <c r="F10" s="162" t="s">
        <v>684</v>
      </c>
      <c r="G10" s="162" t="s">
        <v>685</v>
      </c>
      <c r="H10" s="162" t="s">
        <v>686</v>
      </c>
      <c r="I10" s="405"/>
      <c r="J10" s="345" t="str">
        <f>IF(D14=D12+D13,"ok","chyba")</f>
        <v>ok</v>
      </c>
      <c r="K10" s="407" t="s">
        <v>728</v>
      </c>
    </row>
    <row r="11" spans="1:11" ht="33" customHeight="1">
      <c r="A11" s="528" t="s">
        <v>63</v>
      </c>
      <c r="B11" s="529"/>
      <c r="C11" s="163" t="s">
        <v>64</v>
      </c>
      <c r="D11" s="163">
        <v>1</v>
      </c>
      <c r="E11" s="163">
        <v>2</v>
      </c>
      <c r="F11" s="162">
        <v>3</v>
      </c>
      <c r="G11" s="162">
        <v>4</v>
      </c>
      <c r="H11" s="162">
        <v>5</v>
      </c>
      <c r="I11" s="405"/>
      <c r="J11" s="345" t="str">
        <f>IF(E14=E12+E13,"ok","chyba")</f>
        <v>ok</v>
      </c>
      <c r="K11" s="407" t="s">
        <v>729</v>
      </c>
    </row>
    <row r="12" spans="1:11" ht="31.5" customHeight="1">
      <c r="A12" s="530" t="s">
        <v>677</v>
      </c>
      <c r="B12" s="531"/>
      <c r="C12" s="163" t="s">
        <v>687</v>
      </c>
      <c r="D12" s="396"/>
      <c r="E12" s="396"/>
      <c r="F12" s="396"/>
      <c r="G12" s="396"/>
      <c r="H12" s="396"/>
      <c r="I12" s="358"/>
      <c r="J12" s="345" t="str">
        <f>IF(F14=F12+F13,"ok","chyba")</f>
        <v>ok</v>
      </c>
      <c r="K12" s="407" t="s">
        <v>730</v>
      </c>
    </row>
    <row r="13" spans="1:11" ht="29.25" customHeight="1">
      <c r="A13" s="530" t="s">
        <v>678</v>
      </c>
      <c r="B13" s="531"/>
      <c r="C13" s="163" t="s">
        <v>688</v>
      </c>
      <c r="D13" s="396"/>
      <c r="E13" s="396"/>
      <c r="F13" s="396"/>
      <c r="G13" s="396"/>
      <c r="H13" s="396"/>
      <c r="I13" s="358"/>
      <c r="J13" s="345" t="str">
        <f>IF(G14=G12+G13,"ok","chyba")</f>
        <v>ok</v>
      </c>
      <c r="K13" s="407" t="s">
        <v>731</v>
      </c>
    </row>
    <row r="14" spans="1:11" ht="31.5" customHeight="1">
      <c r="A14" s="530" t="s">
        <v>679</v>
      </c>
      <c r="B14" s="531"/>
      <c r="C14" s="163" t="s">
        <v>689</v>
      </c>
      <c r="D14" s="396"/>
      <c r="E14" s="396"/>
      <c r="F14" s="396"/>
      <c r="G14" s="396"/>
      <c r="H14" s="396"/>
      <c r="I14" s="401"/>
      <c r="J14" s="345" t="str">
        <f>IF(H14=H12+H13,"ok","chyba")</f>
        <v>ok</v>
      </c>
      <c r="K14" s="407" t="s">
        <v>732</v>
      </c>
    </row>
    <row r="15" spans="1:11" ht="12.75">
      <c r="A15" s="398"/>
      <c r="B15" s="398"/>
      <c r="C15" s="399"/>
      <c r="D15" s="400"/>
      <c r="E15" s="400"/>
      <c r="F15" s="358"/>
      <c r="G15" s="358"/>
      <c r="H15" s="401"/>
      <c r="I15" s="401"/>
      <c r="J15" s="401"/>
      <c r="K15" s="29"/>
    </row>
    <row r="16" spans="1:11" ht="6.75" customHeight="1">
      <c r="A16" s="398"/>
      <c r="B16" s="398"/>
      <c r="C16" s="399"/>
      <c r="D16" s="400"/>
      <c r="E16" s="400"/>
      <c r="F16" s="358"/>
      <c r="G16" s="358"/>
      <c r="H16" s="401"/>
      <c r="I16" s="401"/>
      <c r="J16" s="401"/>
      <c r="K16" s="29"/>
    </row>
    <row r="17" spans="1:11" ht="24.75" customHeight="1">
      <c r="A17" s="159" t="s">
        <v>285</v>
      </c>
      <c r="B17" s="159"/>
      <c r="C17" s="160"/>
      <c r="D17" s="161"/>
      <c r="E17" s="161"/>
      <c r="F17" s="161"/>
      <c r="G17" s="161"/>
      <c r="H17" s="161"/>
      <c r="I17" s="161"/>
      <c r="J17" s="161"/>
      <c r="K17" s="6"/>
    </row>
    <row r="18" spans="1:11" ht="33.75" customHeight="1">
      <c r="A18" s="540"/>
      <c r="B18" s="541"/>
      <c r="C18" s="541"/>
      <c r="D18" s="541"/>
      <c r="E18" s="541"/>
      <c r="F18" s="541"/>
      <c r="G18" s="2" t="s">
        <v>84</v>
      </c>
      <c r="H18" s="2" t="s">
        <v>386</v>
      </c>
      <c r="I18" s="28"/>
      <c r="J18" s="28"/>
      <c r="K18" s="28"/>
    </row>
    <row r="19" spans="1:11" ht="12.75">
      <c r="A19" s="542" t="s">
        <v>63</v>
      </c>
      <c r="B19" s="543"/>
      <c r="C19" s="543"/>
      <c r="D19" s="543"/>
      <c r="E19" s="543"/>
      <c r="F19" s="544"/>
      <c r="G19" s="4" t="s">
        <v>64</v>
      </c>
      <c r="H19" s="4">
        <v>1</v>
      </c>
      <c r="I19" s="20"/>
      <c r="J19" s="20"/>
      <c r="K19" s="20"/>
    </row>
    <row r="20" spans="1:11" ht="12.75">
      <c r="A20" s="545" t="s">
        <v>109</v>
      </c>
      <c r="B20" s="548" t="s">
        <v>579</v>
      </c>
      <c r="C20" s="549"/>
      <c r="D20" s="549"/>
      <c r="E20" s="549"/>
      <c r="F20" s="549"/>
      <c r="G20" s="4">
        <v>102</v>
      </c>
      <c r="H20" s="263"/>
      <c r="I20" s="362"/>
      <c r="J20" s="362"/>
      <c r="K20" s="29"/>
    </row>
    <row r="21" spans="1:11" ht="12.75">
      <c r="A21" s="546"/>
      <c r="B21" s="550" t="s">
        <v>286</v>
      </c>
      <c r="C21" s="549"/>
      <c r="D21" s="549"/>
      <c r="E21" s="549"/>
      <c r="F21" s="549"/>
      <c r="G21" s="4">
        <v>103</v>
      </c>
      <c r="H21" s="263"/>
      <c r="I21" s="362"/>
      <c r="J21" s="362"/>
      <c r="K21" s="29"/>
    </row>
    <row r="22" spans="1:11" ht="12.75">
      <c r="A22" s="546"/>
      <c r="B22" s="550" t="s">
        <v>287</v>
      </c>
      <c r="C22" s="549"/>
      <c r="D22" s="549"/>
      <c r="E22" s="549"/>
      <c r="F22" s="549"/>
      <c r="G22" s="4" t="s">
        <v>85</v>
      </c>
      <c r="H22" s="263"/>
      <c r="I22" s="362"/>
      <c r="J22" s="362"/>
      <c r="K22" s="29"/>
    </row>
    <row r="23" spans="1:11" ht="12.75">
      <c r="A23" s="546"/>
      <c r="B23" s="551" t="s">
        <v>474</v>
      </c>
      <c r="C23" s="552"/>
      <c r="D23" s="552"/>
      <c r="E23" s="552"/>
      <c r="F23" s="553"/>
      <c r="G23" s="4" t="s">
        <v>475</v>
      </c>
      <c r="H23" s="263"/>
      <c r="I23" s="362"/>
      <c r="J23" s="362"/>
      <c r="K23" s="29"/>
    </row>
    <row r="24" spans="1:11" ht="24" customHeight="1">
      <c r="A24" s="546"/>
      <c r="B24" s="548" t="s">
        <v>690</v>
      </c>
      <c r="C24" s="549"/>
      <c r="D24" s="549"/>
      <c r="E24" s="549"/>
      <c r="F24" s="549"/>
      <c r="G24" s="4">
        <v>104</v>
      </c>
      <c r="H24" s="263"/>
      <c r="I24" s="362"/>
      <c r="J24" s="362"/>
      <c r="K24" s="29"/>
    </row>
    <row r="25" spans="1:11" ht="12.75">
      <c r="A25" s="546"/>
      <c r="B25" s="548" t="s">
        <v>277</v>
      </c>
      <c r="C25" s="549"/>
      <c r="D25" s="549"/>
      <c r="E25" s="549"/>
      <c r="F25" s="549"/>
      <c r="G25" s="4">
        <v>105</v>
      </c>
      <c r="H25" s="263"/>
      <c r="I25" s="362"/>
      <c r="J25" s="362"/>
      <c r="K25" s="29"/>
    </row>
    <row r="26" spans="1:11" ht="12.75">
      <c r="A26" s="546"/>
      <c r="B26" s="550" t="s">
        <v>103</v>
      </c>
      <c r="C26" s="549"/>
      <c r="D26" s="549"/>
      <c r="E26" s="549"/>
      <c r="F26" s="549"/>
      <c r="G26" s="4">
        <v>106</v>
      </c>
      <c r="H26" s="263"/>
      <c r="I26" s="362"/>
      <c r="J26" s="362"/>
      <c r="K26" s="29"/>
    </row>
    <row r="27" spans="1:11" ht="12.75">
      <c r="A27" s="546"/>
      <c r="B27" s="550" t="s">
        <v>104</v>
      </c>
      <c r="C27" s="549"/>
      <c r="D27" s="549"/>
      <c r="E27" s="549"/>
      <c r="F27" s="549"/>
      <c r="G27" s="4" t="s">
        <v>86</v>
      </c>
      <c r="H27" s="263"/>
      <c r="I27" s="362"/>
      <c r="J27" s="362"/>
      <c r="K27" s="29"/>
    </row>
    <row r="28" spans="1:11" ht="12.75">
      <c r="A28" s="546"/>
      <c r="B28" s="550" t="s">
        <v>580</v>
      </c>
      <c r="C28" s="549"/>
      <c r="D28" s="549"/>
      <c r="E28" s="549"/>
      <c r="F28" s="549"/>
      <c r="G28" s="4" t="s">
        <v>87</v>
      </c>
      <c r="H28" s="263"/>
      <c r="I28" s="362"/>
      <c r="J28" s="362"/>
      <c r="K28" s="29"/>
    </row>
    <row r="29" spans="1:11" ht="22.5" customHeight="1">
      <c r="A29" s="546"/>
      <c r="B29" s="554" t="s">
        <v>380</v>
      </c>
      <c r="C29" s="555"/>
      <c r="D29" s="555"/>
      <c r="E29" s="555"/>
      <c r="F29" s="556"/>
      <c r="G29" s="4" t="s">
        <v>88</v>
      </c>
      <c r="H29" s="263"/>
      <c r="I29" s="362"/>
      <c r="J29" s="337" t="str">
        <f>IF(H29&gt;=H31+H30,"ok","chyba")</f>
        <v>ok</v>
      </c>
      <c r="K29" s="407" t="s">
        <v>733</v>
      </c>
    </row>
    <row r="30" spans="1:11" ht="14.25" customHeight="1">
      <c r="A30" s="546"/>
      <c r="B30" s="545" t="s">
        <v>105</v>
      </c>
      <c r="C30" s="558" t="s">
        <v>106</v>
      </c>
      <c r="D30" s="559"/>
      <c r="E30" s="559"/>
      <c r="F30" s="560"/>
      <c r="G30" s="4" t="s">
        <v>89</v>
      </c>
      <c r="H30" s="263"/>
      <c r="I30" s="362"/>
      <c r="J30" s="362"/>
      <c r="K30" s="29"/>
    </row>
    <row r="31" spans="1:11" ht="14.25" customHeight="1">
      <c r="A31" s="546"/>
      <c r="B31" s="557"/>
      <c r="C31" s="558" t="s">
        <v>107</v>
      </c>
      <c r="D31" s="559"/>
      <c r="E31" s="559"/>
      <c r="F31" s="560"/>
      <c r="G31" s="4" t="s">
        <v>90</v>
      </c>
      <c r="H31" s="263"/>
      <c r="I31" s="362"/>
      <c r="J31" s="362"/>
      <c r="K31" s="29"/>
    </row>
    <row r="32" spans="1:11" ht="16.5" customHeight="1">
      <c r="A32" s="546"/>
      <c r="B32" s="550" t="s">
        <v>108</v>
      </c>
      <c r="C32" s="549"/>
      <c r="D32" s="549"/>
      <c r="E32" s="549"/>
      <c r="F32" s="549"/>
      <c r="G32" s="4" t="s">
        <v>91</v>
      </c>
      <c r="H32" s="263"/>
      <c r="I32" s="362"/>
      <c r="J32" s="362"/>
      <c r="K32" s="29"/>
    </row>
    <row r="33" spans="1:11" ht="12.75">
      <c r="A33" s="546"/>
      <c r="B33" s="548" t="s">
        <v>278</v>
      </c>
      <c r="C33" s="549"/>
      <c r="D33" s="549"/>
      <c r="E33" s="549"/>
      <c r="F33" s="549"/>
      <c r="G33" s="4" t="s">
        <v>92</v>
      </c>
      <c r="H33" s="263"/>
      <c r="I33" s="362"/>
      <c r="J33" s="362"/>
      <c r="K33" s="29"/>
    </row>
    <row r="34" spans="1:11" ht="12.75">
      <c r="A34" s="546"/>
      <c r="B34" s="548" t="s">
        <v>279</v>
      </c>
      <c r="C34" s="549"/>
      <c r="D34" s="549"/>
      <c r="E34" s="549"/>
      <c r="F34" s="549"/>
      <c r="G34" s="4" t="s">
        <v>93</v>
      </c>
      <c r="H34" s="263"/>
      <c r="I34" s="362"/>
      <c r="J34" s="362"/>
      <c r="K34" s="29"/>
    </row>
    <row r="35" spans="1:11" ht="12.75">
      <c r="A35" s="546"/>
      <c r="B35" s="548" t="s">
        <v>280</v>
      </c>
      <c r="C35" s="549"/>
      <c r="D35" s="549"/>
      <c r="E35" s="549"/>
      <c r="F35" s="549"/>
      <c r="G35" s="4" t="s">
        <v>94</v>
      </c>
      <c r="H35" s="263"/>
      <c r="I35" s="362"/>
      <c r="J35" s="362"/>
      <c r="K35" s="29"/>
    </row>
    <row r="36" spans="1:11" ht="12.75">
      <c r="A36" s="546"/>
      <c r="B36" s="548" t="s">
        <v>281</v>
      </c>
      <c r="C36" s="549"/>
      <c r="D36" s="549"/>
      <c r="E36" s="549"/>
      <c r="F36" s="549"/>
      <c r="G36" s="4" t="s">
        <v>95</v>
      </c>
      <c r="H36" s="263"/>
      <c r="I36" s="362"/>
      <c r="J36" s="362"/>
      <c r="K36" s="29"/>
    </row>
    <row r="37" spans="1:11" ht="12.75">
      <c r="A37" s="546"/>
      <c r="B37" s="554" t="s">
        <v>282</v>
      </c>
      <c r="C37" s="555"/>
      <c r="D37" s="555"/>
      <c r="E37" s="555"/>
      <c r="F37" s="556"/>
      <c r="G37" s="4" t="s">
        <v>96</v>
      </c>
      <c r="H37" s="263"/>
      <c r="I37" s="362"/>
      <c r="J37" s="362"/>
      <c r="K37" s="29"/>
    </row>
    <row r="38" spans="1:11" ht="12.75">
      <c r="A38" s="547"/>
      <c r="B38" s="548" t="s">
        <v>384</v>
      </c>
      <c r="C38" s="549"/>
      <c r="D38" s="549"/>
      <c r="E38" s="549"/>
      <c r="F38" s="549"/>
      <c r="G38" s="4" t="s">
        <v>97</v>
      </c>
      <c r="H38" s="263"/>
      <c r="I38" s="362"/>
      <c r="J38" s="362"/>
      <c r="K38" s="29"/>
    </row>
    <row r="39" spans="1:11" ht="12.75">
      <c r="A39" s="545" t="s">
        <v>288</v>
      </c>
      <c r="B39" s="560" t="s">
        <v>230</v>
      </c>
      <c r="C39" s="549"/>
      <c r="D39" s="549"/>
      <c r="E39" s="549"/>
      <c r="F39" s="549"/>
      <c r="G39" s="4">
        <v>107</v>
      </c>
      <c r="H39" s="263"/>
      <c r="I39" s="362"/>
      <c r="J39" s="362"/>
      <c r="K39" s="29"/>
    </row>
    <row r="40" spans="1:11" ht="12.75">
      <c r="A40" s="561"/>
      <c r="B40" s="563" t="s">
        <v>289</v>
      </c>
      <c r="C40" s="564"/>
      <c r="D40" s="564"/>
      <c r="E40" s="564"/>
      <c r="F40" s="565"/>
      <c r="G40" s="163" t="s">
        <v>283</v>
      </c>
      <c r="H40" s="263"/>
      <c r="I40" s="362"/>
      <c r="J40" s="362"/>
      <c r="K40" s="29"/>
    </row>
    <row r="41" spans="1:11" ht="12.75">
      <c r="A41" s="562"/>
      <c r="B41" s="560" t="s">
        <v>231</v>
      </c>
      <c r="C41" s="549"/>
      <c r="D41" s="549"/>
      <c r="E41" s="549"/>
      <c r="F41" s="549"/>
      <c r="G41" s="4">
        <v>108</v>
      </c>
      <c r="H41" s="263"/>
      <c r="I41" s="362"/>
      <c r="J41" s="362"/>
      <c r="K41" s="29"/>
    </row>
    <row r="42" spans="1:11" ht="12.75">
      <c r="A42" s="562"/>
      <c r="B42" s="566" t="s">
        <v>232</v>
      </c>
      <c r="C42" s="567"/>
      <c r="D42" s="567"/>
      <c r="E42" s="567"/>
      <c r="F42" s="567"/>
      <c r="G42" s="4" t="s">
        <v>98</v>
      </c>
      <c r="H42" s="263"/>
      <c r="I42" s="362"/>
      <c r="J42" s="362"/>
      <c r="K42" s="29"/>
    </row>
    <row r="43" spans="1:11" ht="24.75" customHeight="1">
      <c r="A43" s="562"/>
      <c r="B43" s="558" t="s">
        <v>290</v>
      </c>
      <c r="C43" s="555"/>
      <c r="D43" s="555"/>
      <c r="E43" s="555"/>
      <c r="F43" s="556"/>
      <c r="G43" s="4" t="s">
        <v>258</v>
      </c>
      <c r="H43" s="263"/>
      <c r="I43" s="362"/>
      <c r="J43" s="337" t="str">
        <f>IF(H44&gt;=H45,"ok","chyba")</f>
        <v>ok</v>
      </c>
      <c r="K43" s="338" t="s">
        <v>721</v>
      </c>
    </row>
    <row r="44" spans="1:11" ht="15.75" customHeight="1">
      <c r="A44" s="540" t="s">
        <v>476</v>
      </c>
      <c r="B44" s="540"/>
      <c r="C44" s="540"/>
      <c r="D44" s="540"/>
      <c r="E44" s="540"/>
      <c r="F44" s="540"/>
      <c r="G44" s="4">
        <v>109</v>
      </c>
      <c r="H44" s="263"/>
      <c r="I44" s="362"/>
      <c r="J44" s="362"/>
      <c r="K44" s="29"/>
    </row>
    <row r="45" spans="1:11" ht="17.25" customHeight="1">
      <c r="A45" s="540" t="s">
        <v>387</v>
      </c>
      <c r="B45" s="540"/>
      <c r="C45" s="540"/>
      <c r="D45" s="540"/>
      <c r="E45" s="540"/>
      <c r="F45" s="540"/>
      <c r="G45" s="4" t="s">
        <v>99</v>
      </c>
      <c r="H45" s="263"/>
      <c r="I45" s="362"/>
      <c r="J45" s="362"/>
      <c r="K45" s="29"/>
    </row>
    <row r="46" spans="1:11" ht="15.75" customHeight="1">
      <c r="A46" s="540" t="s">
        <v>477</v>
      </c>
      <c r="B46" s="540"/>
      <c r="C46" s="540"/>
      <c r="D46" s="540"/>
      <c r="E46" s="540"/>
      <c r="F46" s="540"/>
      <c r="G46" s="4" t="s">
        <v>100</v>
      </c>
      <c r="H46" s="263"/>
      <c r="I46" s="362"/>
      <c r="J46" s="362"/>
      <c r="K46" s="29"/>
    </row>
    <row r="47" spans="1:11" ht="14.25" customHeight="1">
      <c r="A47" s="548" t="s">
        <v>284</v>
      </c>
      <c r="B47" s="550"/>
      <c r="C47" s="550"/>
      <c r="D47" s="550"/>
      <c r="E47" s="550"/>
      <c r="F47" s="550"/>
      <c r="G47" s="4" t="s">
        <v>128</v>
      </c>
      <c r="H47" s="263"/>
      <c r="I47" s="362"/>
      <c r="J47" s="362"/>
      <c r="K47" s="29"/>
    </row>
    <row r="48" spans="1:11" ht="21.75" customHeight="1">
      <c r="A48" s="558" t="s">
        <v>223</v>
      </c>
      <c r="B48" s="574"/>
      <c r="C48" s="574"/>
      <c r="D48" s="574"/>
      <c r="E48" s="574"/>
      <c r="F48" s="575"/>
      <c r="G48" s="4">
        <v>110</v>
      </c>
      <c r="H48" s="263"/>
      <c r="I48" s="362"/>
      <c r="J48" s="337" t="str">
        <f>IF(H48&gt;=H49,"ok","chyba")</f>
        <v>ok</v>
      </c>
      <c r="K48" s="338" t="s">
        <v>722</v>
      </c>
    </row>
    <row r="49" spans="1:11" ht="14.25" customHeight="1">
      <c r="A49" s="148" t="s">
        <v>385</v>
      </c>
      <c r="B49" s="164"/>
      <c r="C49" s="164"/>
      <c r="D49" s="164"/>
      <c r="E49" s="164"/>
      <c r="F49" s="165"/>
      <c r="G49" s="4" t="s">
        <v>211</v>
      </c>
      <c r="H49" s="263"/>
      <c r="I49" s="362"/>
      <c r="J49" s="362"/>
      <c r="K49" s="29"/>
    </row>
    <row r="50" spans="1:11" ht="14.25" customHeight="1">
      <c r="A50" s="576" t="s">
        <v>261</v>
      </c>
      <c r="B50" s="577"/>
      <c r="C50" s="577"/>
      <c r="D50" s="577"/>
      <c r="E50" s="577"/>
      <c r="F50" s="578"/>
      <c r="G50" s="4">
        <v>111</v>
      </c>
      <c r="H50" s="263"/>
      <c r="I50" s="362"/>
      <c r="J50" s="362"/>
      <c r="K50" s="29"/>
    </row>
    <row r="51" spans="1:11" ht="49.5" customHeight="1" thickBot="1">
      <c r="A51" s="49" t="s">
        <v>172</v>
      </c>
      <c r="B51" s="5"/>
      <c r="C51" s="5"/>
      <c r="D51" s="6"/>
      <c r="E51" s="6"/>
      <c r="F51" s="6"/>
      <c r="G51" s="6"/>
      <c r="H51" s="6"/>
      <c r="I51" s="387"/>
      <c r="J51" s="387"/>
      <c r="K51" s="10"/>
    </row>
    <row r="52" spans="1:11" ht="12.75">
      <c r="A52" s="568"/>
      <c r="B52" s="569"/>
      <c r="C52" s="569"/>
      <c r="D52" s="569"/>
      <c r="E52" s="569"/>
      <c r="F52" s="569"/>
      <c r="G52" s="569"/>
      <c r="H52" s="570"/>
      <c r="I52" s="156"/>
      <c r="J52" s="156"/>
      <c r="K52" s="10"/>
    </row>
    <row r="53" spans="1:11" ht="73.5" customHeight="1" thickBot="1">
      <c r="A53" s="571"/>
      <c r="B53" s="572"/>
      <c r="C53" s="572"/>
      <c r="D53" s="572"/>
      <c r="E53" s="572"/>
      <c r="F53" s="572"/>
      <c r="G53" s="572"/>
      <c r="H53" s="573"/>
      <c r="I53" s="156"/>
      <c r="J53" s="156"/>
      <c r="K53" s="10"/>
    </row>
  </sheetData>
  <sheetProtection/>
  <mergeCells count="49">
    <mergeCell ref="A52:H53"/>
    <mergeCell ref="A44:F44"/>
    <mergeCell ref="A45:F45"/>
    <mergeCell ref="A46:F46"/>
    <mergeCell ref="A47:F47"/>
    <mergeCell ref="A48:F48"/>
    <mergeCell ref="A50:F50"/>
    <mergeCell ref="B38:F38"/>
    <mergeCell ref="A39:A43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B31"/>
    <mergeCell ref="C30:F30"/>
    <mergeCell ref="C31:F31"/>
    <mergeCell ref="A14:B14"/>
    <mergeCell ref="A18:F18"/>
    <mergeCell ref="A19:F19"/>
    <mergeCell ref="A20:A38"/>
    <mergeCell ref="B20:F20"/>
    <mergeCell ref="B21:F21"/>
    <mergeCell ref="B22:F22"/>
    <mergeCell ref="B23:F23"/>
    <mergeCell ref="B24:F24"/>
    <mergeCell ref="B25:F25"/>
    <mergeCell ref="A9:B10"/>
    <mergeCell ref="C9:C10"/>
    <mergeCell ref="D9:H9"/>
    <mergeCell ref="A11:B11"/>
    <mergeCell ref="A12:B12"/>
    <mergeCell ref="A13:B13"/>
    <mergeCell ref="A3:B3"/>
    <mergeCell ref="A4:B4"/>
    <mergeCell ref="A5:B5"/>
    <mergeCell ref="A6:B6"/>
    <mergeCell ref="A7:B7"/>
    <mergeCell ref="A8:H8"/>
  </mergeCells>
  <conditionalFormatting sqref="J5:J14">
    <cfRule type="cellIs" priority="5" dxfId="0" operator="equal" stopIfTrue="1">
      <formula>"chyba"</formula>
    </cfRule>
  </conditionalFormatting>
  <conditionalFormatting sqref="J43">
    <cfRule type="containsText" priority="3" dxfId="7" operator="containsText" stopIfTrue="1" text="chyba">
      <formula>NOT(ISERROR(SEARCH("chyba",J43)))</formula>
    </cfRule>
  </conditionalFormatting>
  <conditionalFormatting sqref="J48">
    <cfRule type="containsText" priority="2" dxfId="7" operator="containsText" stopIfTrue="1" text="chyba">
      <formula>NOT(ISERROR(SEARCH("chyba",J48)))</formula>
    </cfRule>
  </conditionalFormatting>
  <conditionalFormatting sqref="J29">
    <cfRule type="containsText" priority="1" dxfId="7" operator="containsText" stopIfTrue="1" text="chyba">
      <formula>NOT(ISERROR(SEARCH("chyba",J29)))</formula>
    </cfRule>
  </conditionalFormatting>
  <dataValidations count="3">
    <dataValidation type="whole" allowBlank="1" showErrorMessage="1" errorTitle="Pozor!" error="Vkládejte pouze číselné hodnoty!" sqref="H7:I7 J15:J16 I14:I16 H15:H16">
      <formula1>0</formula1>
      <formula2>99999999</formula2>
    </dataValidation>
    <dataValidation type="whole" allowBlank="1" showErrorMessage="1" errorTitle="Pozor!" error="Vložte numerickou hodnotu!" sqref="F15:G16 H5:I6 F5:G7 I12:I13">
      <formula1>0</formula1>
      <formula2>9999999</formula2>
    </dataValidation>
    <dataValidation type="whole" allowBlank="1" showErrorMessage="1" errorTitle="Pozor!" error="Vložte numerickou hodnotu!" sqref="H20:J50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A1">
      <selection activeCell="H5" sqref="H5:J5"/>
    </sheetView>
  </sheetViews>
  <sheetFormatPr defaultColWidth="0" defaultRowHeight="12.75" zeroHeight="1"/>
  <cols>
    <col min="1" max="1" width="1.75390625" style="13" customWidth="1"/>
    <col min="2" max="2" width="34.125" style="13" customWidth="1"/>
    <col min="3" max="3" width="6.125" style="13" customWidth="1"/>
    <col min="4" max="4" width="13.00390625" style="13" customWidth="1"/>
    <col min="5" max="5" width="3.125" style="13" customWidth="1"/>
    <col min="6" max="6" width="16.00390625" style="13" customWidth="1"/>
    <col min="7" max="7" width="11.00390625" style="13" customWidth="1"/>
    <col min="8" max="8" width="4.25390625" style="13" customWidth="1"/>
    <col min="9" max="9" width="15.75390625" style="13" customWidth="1"/>
    <col min="10" max="10" width="17.00390625" style="13" customWidth="1"/>
    <col min="11" max="11" width="3.875" style="13" customWidth="1"/>
    <col min="12" max="12" width="7.125" style="13" customWidth="1"/>
    <col min="13" max="13" width="27.125" style="13" customWidth="1"/>
    <col min="14" max="14" width="3.75390625" style="13" customWidth="1"/>
    <col min="15" max="15" width="9.125" style="13" hidden="1" customWidth="1"/>
    <col min="16" max="17" width="0" style="13" hidden="1" customWidth="1"/>
    <col min="18" max="16384" width="9.125" style="13" hidden="1" customWidth="1"/>
  </cols>
  <sheetData>
    <row r="1" spans="1:14" ht="14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>
      <c r="A2" s="16"/>
      <c r="B2" s="312" t="s">
        <v>312</v>
      </c>
      <c r="C2" s="17"/>
      <c r="D2" s="17"/>
      <c r="E2" s="17"/>
      <c r="F2" s="17"/>
      <c r="G2" s="17"/>
      <c r="H2" s="17"/>
      <c r="I2" s="17"/>
      <c r="J2" s="306"/>
      <c r="K2" s="306"/>
      <c r="L2" s="306"/>
      <c r="M2" s="306" t="s">
        <v>426</v>
      </c>
      <c r="N2" s="16"/>
    </row>
    <row r="3" spans="1:14" ht="33" customHeight="1">
      <c r="A3" s="7"/>
      <c r="B3" s="585"/>
      <c r="C3" s="586"/>
      <c r="D3" s="586"/>
      <c r="E3" s="586"/>
      <c r="F3" s="586"/>
      <c r="G3" s="2" t="s">
        <v>65</v>
      </c>
      <c r="H3" s="594" t="s">
        <v>110</v>
      </c>
      <c r="I3" s="595"/>
      <c r="J3" s="596"/>
      <c r="K3" s="332"/>
      <c r="L3" s="332"/>
      <c r="M3" s="28"/>
      <c r="N3" s="7"/>
    </row>
    <row r="4" spans="1:14" ht="33" customHeight="1">
      <c r="A4" s="7"/>
      <c r="B4" s="542" t="s">
        <v>63</v>
      </c>
      <c r="C4" s="597"/>
      <c r="D4" s="597"/>
      <c r="E4" s="597"/>
      <c r="F4" s="597"/>
      <c r="G4" s="4" t="s">
        <v>64</v>
      </c>
      <c r="H4" s="597">
        <v>1</v>
      </c>
      <c r="I4" s="597"/>
      <c r="J4" s="588"/>
      <c r="K4" s="333"/>
      <c r="L4" s="360"/>
      <c r="M4" s="361" t="s">
        <v>614</v>
      </c>
      <c r="N4" s="7"/>
    </row>
    <row r="5" spans="1:14" ht="46.5" customHeight="1">
      <c r="A5" s="7"/>
      <c r="B5" s="600" t="s">
        <v>297</v>
      </c>
      <c r="C5" s="601"/>
      <c r="D5" s="601"/>
      <c r="E5" s="601"/>
      <c r="F5" s="601"/>
      <c r="G5" s="4" t="s">
        <v>111</v>
      </c>
      <c r="H5" s="579"/>
      <c r="I5" s="580"/>
      <c r="J5" s="581"/>
      <c r="K5" s="362"/>
      <c r="L5" s="345" t="str">
        <f>IF(H5&gt;=H6+H7+H8+H9+H10+H11,"ok","chyba")</f>
        <v>ok</v>
      </c>
      <c r="M5" s="338" t="s">
        <v>637</v>
      </c>
      <c r="N5" s="7"/>
    </row>
    <row r="6" spans="1:14" ht="25.5" customHeight="1">
      <c r="A6" s="7"/>
      <c r="B6" s="613" t="s">
        <v>105</v>
      </c>
      <c r="C6" s="585" t="s">
        <v>101</v>
      </c>
      <c r="D6" s="586"/>
      <c r="E6" s="586"/>
      <c r="F6" s="586"/>
      <c r="G6" s="4" t="s">
        <v>112</v>
      </c>
      <c r="H6" s="579"/>
      <c r="I6" s="580"/>
      <c r="J6" s="581"/>
      <c r="K6" s="362"/>
      <c r="L6" s="362"/>
      <c r="M6" s="29"/>
      <c r="N6" s="7"/>
    </row>
    <row r="7" spans="1:14" ht="24.75" customHeight="1">
      <c r="A7" s="7"/>
      <c r="B7" s="614"/>
      <c r="C7" s="585" t="s">
        <v>102</v>
      </c>
      <c r="D7" s="586"/>
      <c r="E7" s="586"/>
      <c r="F7" s="586"/>
      <c r="G7" s="4" t="s">
        <v>113</v>
      </c>
      <c r="H7" s="579"/>
      <c r="I7" s="580"/>
      <c r="J7" s="581"/>
      <c r="K7" s="362"/>
      <c r="L7" s="362"/>
      <c r="M7" s="29"/>
      <c r="N7" s="7"/>
    </row>
    <row r="8" spans="1:14" ht="24.75" customHeight="1">
      <c r="A8" s="7"/>
      <c r="B8" s="614"/>
      <c r="C8" s="150" t="s">
        <v>291</v>
      </c>
      <c r="D8" s="149"/>
      <c r="E8" s="149"/>
      <c r="F8" s="149"/>
      <c r="G8" s="4" t="s">
        <v>114</v>
      </c>
      <c r="H8" s="579"/>
      <c r="I8" s="580"/>
      <c r="J8" s="581"/>
      <c r="K8" s="362"/>
      <c r="L8" s="362"/>
      <c r="M8" s="29"/>
      <c r="N8" s="7"/>
    </row>
    <row r="9" spans="1:14" ht="30.75" customHeight="1">
      <c r="A9" s="7"/>
      <c r="B9" s="614"/>
      <c r="C9" s="150" t="s">
        <v>292</v>
      </c>
      <c r="D9" s="149"/>
      <c r="E9" s="149"/>
      <c r="F9" s="149"/>
      <c r="G9" s="163" t="s">
        <v>115</v>
      </c>
      <c r="H9" s="579"/>
      <c r="I9" s="580"/>
      <c r="J9" s="581"/>
      <c r="K9" s="362"/>
      <c r="L9" s="362"/>
      <c r="M9" s="29"/>
      <c r="N9" s="7"/>
    </row>
    <row r="10" spans="1:14" ht="30.75" customHeight="1">
      <c r="A10" s="7"/>
      <c r="B10" s="614"/>
      <c r="C10" s="150" t="s">
        <v>293</v>
      </c>
      <c r="D10" s="149"/>
      <c r="E10" s="149"/>
      <c r="F10" s="149"/>
      <c r="G10" s="163" t="s">
        <v>116</v>
      </c>
      <c r="H10" s="579"/>
      <c r="I10" s="580"/>
      <c r="J10" s="581"/>
      <c r="K10" s="362"/>
      <c r="L10" s="362"/>
      <c r="M10" s="29"/>
      <c r="N10" s="7"/>
    </row>
    <row r="11" spans="1:14" ht="21.75" customHeight="1">
      <c r="A11" s="7"/>
      <c r="B11" s="615"/>
      <c r="C11" s="576" t="s">
        <v>294</v>
      </c>
      <c r="D11" s="616"/>
      <c r="E11" s="616"/>
      <c r="F11" s="616"/>
      <c r="G11" s="163" t="s">
        <v>295</v>
      </c>
      <c r="H11" s="579"/>
      <c r="I11" s="580"/>
      <c r="J11" s="581"/>
      <c r="K11" s="362"/>
      <c r="L11" s="362"/>
      <c r="M11" s="29"/>
      <c r="N11" s="7"/>
    </row>
    <row r="12" spans="1:14" ht="33" customHeight="1">
      <c r="A12" s="7"/>
      <c r="B12" s="600" t="s">
        <v>298</v>
      </c>
      <c r="C12" s="601"/>
      <c r="D12" s="601"/>
      <c r="E12" s="601"/>
      <c r="F12" s="601"/>
      <c r="G12" s="163" t="s">
        <v>175</v>
      </c>
      <c r="H12" s="579"/>
      <c r="I12" s="580"/>
      <c r="J12" s="581"/>
      <c r="K12" s="362"/>
      <c r="L12" s="362"/>
      <c r="M12" s="29"/>
      <c r="N12" s="7"/>
    </row>
    <row r="13" spans="1:14" ht="33" customHeight="1">
      <c r="A13" s="7"/>
      <c r="B13" s="530" t="s">
        <v>595</v>
      </c>
      <c r="C13" s="599"/>
      <c r="D13" s="599"/>
      <c r="E13" s="599"/>
      <c r="F13" s="599"/>
      <c r="G13" s="4" t="s">
        <v>218</v>
      </c>
      <c r="H13" s="579"/>
      <c r="I13" s="598"/>
      <c r="J13" s="587"/>
      <c r="K13" s="366"/>
      <c r="L13" s="366"/>
      <c r="M13" s="29"/>
      <c r="N13" s="7"/>
    </row>
    <row r="14" spans="1:14" ht="33" customHeight="1">
      <c r="A14" s="7"/>
      <c r="B14" s="551" t="s">
        <v>212</v>
      </c>
      <c r="C14" s="552"/>
      <c r="D14" s="552"/>
      <c r="E14" s="552"/>
      <c r="F14" s="552"/>
      <c r="G14" s="163" t="s">
        <v>216</v>
      </c>
      <c r="H14" s="579"/>
      <c r="I14" s="598"/>
      <c r="J14" s="587"/>
      <c r="K14" s="366"/>
      <c r="L14" s="366"/>
      <c r="M14" s="29"/>
      <c r="N14" s="7"/>
    </row>
    <row r="15" spans="1:14" ht="33" customHeight="1">
      <c r="A15" s="7"/>
      <c r="B15" s="600" t="s">
        <v>296</v>
      </c>
      <c r="C15" s="601"/>
      <c r="D15" s="601"/>
      <c r="E15" s="601"/>
      <c r="F15" s="601"/>
      <c r="G15" s="163" t="s">
        <v>217</v>
      </c>
      <c r="H15" s="579"/>
      <c r="I15" s="580"/>
      <c r="J15" s="581"/>
      <c r="K15" s="362"/>
      <c r="L15" s="362"/>
      <c r="M15" s="29"/>
      <c r="N15" s="7"/>
    </row>
    <row r="16" spans="1:14" ht="13.5" customHeight="1">
      <c r="A16" s="7"/>
      <c r="B16" s="21"/>
      <c r="C16" s="21"/>
      <c r="D16" s="21"/>
      <c r="E16" s="21"/>
      <c r="F16" s="21"/>
      <c r="G16" s="20"/>
      <c r="H16" s="29"/>
      <c r="I16" s="29"/>
      <c r="J16" s="29"/>
      <c r="K16" s="365"/>
      <c r="L16" s="365"/>
      <c r="M16" s="29"/>
      <c r="N16" s="7"/>
    </row>
    <row r="17" spans="1:14" ht="15" customHeight="1">
      <c r="A17" s="7"/>
      <c r="B17" s="12"/>
      <c r="C17" s="5"/>
      <c r="D17" s="5"/>
      <c r="E17" s="5"/>
      <c r="F17" s="5"/>
      <c r="G17" s="5"/>
      <c r="H17" s="5"/>
      <c r="I17" s="5"/>
      <c r="J17" s="5"/>
      <c r="K17" s="367"/>
      <c r="L17" s="367"/>
      <c r="M17" s="5"/>
      <c r="N17" s="7"/>
    </row>
    <row r="18" spans="1:14" s="71" customFormat="1" ht="25.5" customHeight="1">
      <c r="A18" s="7"/>
      <c r="B18" s="312" t="s">
        <v>590</v>
      </c>
      <c r="C18" s="5"/>
      <c r="D18" s="5"/>
      <c r="E18" s="5"/>
      <c r="F18" s="5"/>
      <c r="G18" s="5"/>
      <c r="H18" s="5"/>
      <c r="I18" s="5"/>
      <c r="J18" s="5"/>
      <c r="K18" s="367"/>
      <c r="L18" s="367"/>
      <c r="M18" s="5"/>
      <c r="N18" s="70"/>
    </row>
    <row r="19" spans="1:15" s="71" customFormat="1" ht="18" customHeight="1">
      <c r="A19" s="7"/>
      <c r="B19" s="591"/>
      <c r="C19" s="591" t="s">
        <v>65</v>
      </c>
      <c r="D19" s="591" t="s">
        <v>117</v>
      </c>
      <c r="E19" s="594" t="s">
        <v>208</v>
      </c>
      <c r="F19" s="596"/>
      <c r="G19" s="582" t="s">
        <v>168</v>
      </c>
      <c r="H19" s="583"/>
      <c r="I19" s="583"/>
      <c r="J19" s="584"/>
      <c r="K19" s="363"/>
      <c r="L19" s="363"/>
      <c r="M19" s="28"/>
      <c r="N19" s="68"/>
      <c r="O19" s="70"/>
    </row>
    <row r="20" spans="1:15" s="71" customFormat="1" ht="40.5" customHeight="1">
      <c r="A20" s="7"/>
      <c r="B20" s="592"/>
      <c r="C20" s="592"/>
      <c r="D20" s="592"/>
      <c r="E20" s="602"/>
      <c r="F20" s="603"/>
      <c r="G20" s="582" t="s">
        <v>220</v>
      </c>
      <c r="H20" s="593"/>
      <c r="I20" s="2" t="s">
        <v>169</v>
      </c>
      <c r="J20" s="2" t="s">
        <v>388</v>
      </c>
      <c r="K20" s="363"/>
      <c r="L20" s="363"/>
      <c r="M20" s="28"/>
      <c r="N20" s="68"/>
      <c r="O20" s="70"/>
    </row>
    <row r="21" spans="1:15" s="71" customFormat="1" ht="24.75" customHeight="1">
      <c r="A21" s="7"/>
      <c r="B21" s="4" t="s">
        <v>63</v>
      </c>
      <c r="C21" s="4" t="s">
        <v>64</v>
      </c>
      <c r="D21" s="4">
        <v>1</v>
      </c>
      <c r="E21" s="542">
        <v>2</v>
      </c>
      <c r="F21" s="588"/>
      <c r="G21" s="542">
        <v>3</v>
      </c>
      <c r="H21" s="587"/>
      <c r="I21" s="4">
        <v>4</v>
      </c>
      <c r="J21" s="4">
        <v>5</v>
      </c>
      <c r="K21" s="364"/>
      <c r="L21" s="364"/>
      <c r="M21" s="20"/>
      <c r="N21" s="69"/>
      <c r="O21" s="70"/>
    </row>
    <row r="22" spans="1:15" s="71" customFormat="1" ht="36.75" customHeight="1">
      <c r="A22" s="7"/>
      <c r="B22" s="18" t="s">
        <v>600</v>
      </c>
      <c r="C22" s="4">
        <v>114</v>
      </c>
      <c r="D22" s="263"/>
      <c r="E22" s="589" t="s">
        <v>66</v>
      </c>
      <c r="F22" s="590"/>
      <c r="G22" s="579"/>
      <c r="H22" s="587"/>
      <c r="I22" s="263"/>
      <c r="J22" s="263"/>
      <c r="K22" s="362"/>
      <c r="L22" s="345" t="str">
        <f>IF(D22=G22+I22+J22,"ok","chyba")</f>
        <v>ok</v>
      </c>
      <c r="M22" s="338" t="s">
        <v>638</v>
      </c>
      <c r="N22" s="72"/>
      <c r="O22" s="70"/>
    </row>
    <row r="23" spans="1:15" s="71" customFormat="1" ht="36.75" customHeight="1">
      <c r="A23" s="7"/>
      <c r="B23" s="18" t="s">
        <v>118</v>
      </c>
      <c r="C23" s="4">
        <v>115</v>
      </c>
      <c r="D23" s="263"/>
      <c r="E23" s="589" t="s">
        <v>66</v>
      </c>
      <c r="F23" s="590"/>
      <c r="G23" s="579"/>
      <c r="H23" s="587"/>
      <c r="I23" s="263"/>
      <c r="J23" s="263"/>
      <c r="K23" s="362"/>
      <c r="L23" s="345" t="str">
        <f>IF(D23=G23+I23+J23,"ok","chyba")</f>
        <v>ok</v>
      </c>
      <c r="M23" s="338" t="s">
        <v>639</v>
      </c>
      <c r="N23" s="72"/>
      <c r="O23" s="70"/>
    </row>
    <row r="24" spans="1:15" s="71" customFormat="1" ht="36.75" customHeight="1">
      <c r="A24" s="7"/>
      <c r="B24" s="18" t="s">
        <v>119</v>
      </c>
      <c r="C24" s="4">
        <v>116</v>
      </c>
      <c r="D24" s="264"/>
      <c r="E24" s="579"/>
      <c r="F24" s="581"/>
      <c r="G24" s="579"/>
      <c r="H24" s="587"/>
      <c r="I24" s="263"/>
      <c r="J24" s="263"/>
      <c r="K24" s="362"/>
      <c r="L24" s="345" t="str">
        <f>IF(D24=G24+I24+J24,"ok","chyba")</f>
        <v>ok</v>
      </c>
      <c r="M24" s="338" t="s">
        <v>640</v>
      </c>
      <c r="N24" s="72"/>
      <c r="O24" s="70"/>
    </row>
    <row r="25" spans="1:15" s="71" customFormat="1" ht="36.75" customHeight="1">
      <c r="A25" s="7"/>
      <c r="B25" s="18" t="s">
        <v>120</v>
      </c>
      <c r="C25" s="4">
        <v>117</v>
      </c>
      <c r="D25" s="263"/>
      <c r="E25" s="589" t="s">
        <v>66</v>
      </c>
      <c r="F25" s="590"/>
      <c r="G25" s="579"/>
      <c r="H25" s="587"/>
      <c r="I25" s="263"/>
      <c r="J25" s="263"/>
      <c r="K25" s="362"/>
      <c r="L25" s="345" t="str">
        <f>IF(D25=G25+I25+J25,"ok","chyba")</f>
        <v>ok</v>
      </c>
      <c r="M25" s="338" t="s">
        <v>641</v>
      </c>
      <c r="N25" s="72"/>
      <c r="O25" s="70"/>
    </row>
    <row r="26" spans="1:14" s="71" customFormat="1" ht="18" customHeight="1">
      <c r="A26" s="7"/>
      <c r="B26" s="172" t="s">
        <v>402</v>
      </c>
      <c r="C26" s="5"/>
      <c r="D26" s="9"/>
      <c r="E26" s="9"/>
      <c r="F26" s="9"/>
      <c r="G26" s="9"/>
      <c r="H26" s="9"/>
      <c r="I26" s="9"/>
      <c r="J26" s="9"/>
      <c r="K26" s="327"/>
      <c r="L26" s="327"/>
      <c r="M26" s="5"/>
      <c r="N26" s="70"/>
    </row>
    <row r="27" ht="13.5" customHeight="1" hidden="1">
      <c r="M27" s="45"/>
    </row>
    <row r="28" ht="13.5" customHeight="1" hidden="1">
      <c r="M28" s="45"/>
    </row>
    <row r="29" ht="13.5" customHeight="1" hidden="1">
      <c r="M29" s="45"/>
    </row>
    <row r="30" ht="13.5" customHeight="1" hidden="1">
      <c r="M30" s="45"/>
    </row>
    <row r="31" ht="13.5" customHeight="1" hidden="1">
      <c r="M31" s="45"/>
    </row>
    <row r="32" ht="13.5" customHeight="1" hidden="1">
      <c r="M32" s="45"/>
    </row>
    <row r="33" ht="13.5" customHeight="1" hidden="1">
      <c r="M33" s="45"/>
    </row>
    <row r="34" ht="13.5" customHeight="1" hidden="1">
      <c r="M34" s="45"/>
    </row>
    <row r="35" ht="13.5" customHeight="1" hidden="1">
      <c r="M35" s="45"/>
    </row>
    <row r="36" ht="13.5" customHeight="1" hidden="1">
      <c r="M36" s="45"/>
    </row>
    <row r="37" ht="13.5" customHeight="1" hidden="1">
      <c r="M37" s="45"/>
    </row>
    <row r="38" ht="13.5" customHeight="1" hidden="1">
      <c r="M38" s="45"/>
    </row>
    <row r="39" ht="13.5" customHeight="1" hidden="1">
      <c r="M39" s="45"/>
    </row>
    <row r="40" ht="13.5" customHeight="1" hidden="1">
      <c r="M40" s="45"/>
    </row>
    <row r="41" ht="13.5" customHeight="1" hidden="1">
      <c r="M41" s="45"/>
    </row>
    <row r="42" ht="13.5" customHeight="1" hidden="1">
      <c r="M42" s="45"/>
    </row>
    <row r="43" ht="13.5" customHeight="1" hidden="1">
      <c r="M43" s="45"/>
    </row>
    <row r="44" ht="13.5" customHeight="1" hidden="1">
      <c r="M44" s="45"/>
    </row>
    <row r="45" ht="13.5" customHeight="1" hidden="1">
      <c r="M45" s="45"/>
    </row>
    <row r="46" ht="13.5" customHeight="1" hidden="1">
      <c r="M46" s="45"/>
    </row>
    <row r="47" ht="13.5" customHeight="1" hidden="1">
      <c r="M47" s="45"/>
    </row>
    <row r="48" ht="13.5" customHeight="1" hidden="1">
      <c r="M48" s="45"/>
    </row>
    <row r="49" ht="13.5" customHeight="1" hidden="1">
      <c r="M49" s="45"/>
    </row>
    <row r="50" spans="2:13" ht="18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359"/>
      <c r="L50" s="359"/>
      <c r="M50" s="45"/>
    </row>
    <row r="51" spans="2:13" ht="232.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359"/>
      <c r="L51" s="359"/>
      <c r="M51" s="45"/>
    </row>
    <row r="52" spans="2:13" ht="18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359"/>
      <c r="L52" s="359"/>
      <c r="M52" s="45"/>
    </row>
    <row r="53" spans="2:13" ht="17.25" customHeight="1" thickBot="1">
      <c r="B53" s="170" t="s">
        <v>172</v>
      </c>
      <c r="C53" s="169"/>
      <c r="D53" s="169"/>
      <c r="E53" s="169"/>
      <c r="F53" s="169"/>
      <c r="G53" s="169"/>
      <c r="H53" s="169"/>
      <c r="I53" s="169"/>
      <c r="J53" s="169"/>
      <c r="K53" s="359"/>
      <c r="L53" s="359"/>
      <c r="M53" s="45"/>
    </row>
    <row r="54" spans="2:13" ht="12" customHeight="1">
      <c r="B54" s="604"/>
      <c r="C54" s="605"/>
      <c r="D54" s="605"/>
      <c r="E54" s="605"/>
      <c r="F54" s="605"/>
      <c r="G54" s="605"/>
      <c r="H54" s="605"/>
      <c r="I54" s="605"/>
      <c r="J54" s="606"/>
      <c r="K54" s="368"/>
      <c r="L54" s="368"/>
      <c r="M54" s="45"/>
    </row>
    <row r="55" spans="2:13" ht="32.25" customHeight="1">
      <c r="B55" s="607"/>
      <c r="C55" s="608"/>
      <c r="D55" s="608"/>
      <c r="E55" s="608"/>
      <c r="F55" s="608"/>
      <c r="G55" s="608"/>
      <c r="H55" s="608"/>
      <c r="I55" s="608"/>
      <c r="J55" s="609"/>
      <c r="K55" s="368"/>
      <c r="L55" s="368"/>
      <c r="M55" s="45"/>
    </row>
    <row r="56" spans="2:13" ht="12" customHeight="1">
      <c r="B56" s="607"/>
      <c r="C56" s="608"/>
      <c r="D56" s="608"/>
      <c r="E56" s="608"/>
      <c r="F56" s="608"/>
      <c r="G56" s="608"/>
      <c r="H56" s="608"/>
      <c r="I56" s="608"/>
      <c r="J56" s="609"/>
      <c r="K56" s="368"/>
      <c r="L56" s="368"/>
      <c r="M56" s="45"/>
    </row>
    <row r="57" spans="2:13" ht="17.25" customHeight="1">
      <c r="B57" s="607"/>
      <c r="C57" s="608"/>
      <c r="D57" s="608"/>
      <c r="E57" s="608"/>
      <c r="F57" s="608"/>
      <c r="G57" s="608"/>
      <c r="H57" s="608"/>
      <c r="I57" s="608"/>
      <c r="J57" s="609"/>
      <c r="K57" s="368"/>
      <c r="L57" s="368"/>
      <c r="M57" s="45"/>
    </row>
    <row r="58" spans="2:13" ht="34.5" customHeight="1">
      <c r="B58" s="607"/>
      <c r="C58" s="608"/>
      <c r="D58" s="608"/>
      <c r="E58" s="608"/>
      <c r="F58" s="608"/>
      <c r="G58" s="608"/>
      <c r="H58" s="608"/>
      <c r="I58" s="608"/>
      <c r="J58" s="609"/>
      <c r="K58" s="368"/>
      <c r="L58" s="368"/>
      <c r="M58" s="45"/>
    </row>
    <row r="59" spans="2:13" ht="108.75" customHeight="1" thickBot="1">
      <c r="B59" s="610"/>
      <c r="C59" s="611"/>
      <c r="D59" s="611"/>
      <c r="E59" s="611"/>
      <c r="F59" s="611"/>
      <c r="G59" s="611"/>
      <c r="H59" s="611"/>
      <c r="I59" s="611"/>
      <c r="J59" s="612"/>
      <c r="K59" s="368"/>
      <c r="L59" s="368"/>
      <c r="M59" s="45"/>
    </row>
    <row r="60" spans="2:13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169"/>
      <c r="L60" s="169"/>
      <c r="M60" s="45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conditionalFormatting sqref="L22:L25">
    <cfRule type="cellIs" priority="2" dxfId="0" operator="equal" stopIfTrue="1">
      <formula>"chyba"</formula>
    </cfRule>
  </conditionalFormatting>
  <conditionalFormatting sqref="L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číselnou hodnotu!" sqref="H5:H15 I15:L15 I11:L12 I5:K7 L6:L7">
      <formula1>0</formula1>
      <formula2>999999</formula2>
    </dataValidation>
    <dataValidation type="whole" allowBlank="1" showErrorMessage="1" errorTitle="Pozor!" error="Vložte číselnou hodnotu!" sqref="G22:G25 I22:K25 M22:M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85" zoomScaleNormal="85" zoomScalePageLayoutView="0" workbookViewId="0" topLeftCell="A1">
      <selection activeCell="F7" sqref="F7"/>
    </sheetView>
  </sheetViews>
  <sheetFormatPr defaultColWidth="0" defaultRowHeight="12.75" zeroHeight="1"/>
  <cols>
    <col min="1" max="1" width="1.875" style="46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58" customWidth="1"/>
    <col min="23" max="23" width="1.875" style="46" customWidth="1"/>
    <col min="24" max="25" width="0" style="0" hidden="1" customWidth="1"/>
    <col min="26" max="16384" width="9.125" style="0" hidden="1" customWidth="1"/>
  </cols>
  <sheetData>
    <row r="1" spans="2:22" ht="14.2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02"/>
      <c r="T1" s="102"/>
      <c r="U1" s="102"/>
      <c r="V1" s="102" t="s">
        <v>425</v>
      </c>
    </row>
    <row r="2" spans="2:22" ht="12.75" customHeight="1" thickBot="1">
      <c r="B2" s="313" t="s">
        <v>591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>
      <c r="B3" s="664"/>
      <c r="C3" s="665"/>
      <c r="D3" s="666"/>
      <c r="E3" s="653" t="s">
        <v>65</v>
      </c>
      <c r="F3" s="658" t="s">
        <v>133</v>
      </c>
      <c r="G3" s="658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60"/>
      <c r="T3" s="369"/>
      <c r="U3" s="369"/>
      <c r="V3" s="55"/>
    </row>
    <row r="4" spans="2:22" ht="12.75">
      <c r="B4" s="667"/>
      <c r="C4" s="668"/>
      <c r="D4" s="669"/>
      <c r="E4" s="654"/>
      <c r="F4" s="663" t="s">
        <v>134</v>
      </c>
      <c r="G4" s="623"/>
      <c r="H4" s="623" t="s">
        <v>135</v>
      </c>
      <c r="I4" s="623"/>
      <c r="J4" s="623" t="s">
        <v>136</v>
      </c>
      <c r="K4" s="623"/>
      <c r="L4" s="623" t="s">
        <v>137</v>
      </c>
      <c r="M4" s="623"/>
      <c r="N4" s="623" t="s">
        <v>138</v>
      </c>
      <c r="O4" s="623"/>
      <c r="P4" s="651" t="s">
        <v>233</v>
      </c>
      <c r="Q4" s="652"/>
      <c r="R4" s="661" t="s">
        <v>139</v>
      </c>
      <c r="S4" s="662"/>
      <c r="T4" s="370"/>
      <c r="U4" s="370"/>
      <c r="V4" s="56"/>
    </row>
    <row r="5" spans="2:22" ht="12.75">
      <c r="B5" s="670"/>
      <c r="C5" s="671"/>
      <c r="D5" s="636"/>
      <c r="E5" s="655"/>
      <c r="F5" s="90" t="s">
        <v>140</v>
      </c>
      <c r="G5" s="36" t="s">
        <v>141</v>
      </c>
      <c r="H5" s="36" t="s">
        <v>140</v>
      </c>
      <c r="I5" s="36" t="s">
        <v>141</v>
      </c>
      <c r="J5" s="36" t="s">
        <v>140</v>
      </c>
      <c r="K5" s="36" t="s">
        <v>141</v>
      </c>
      <c r="L5" s="36" t="s">
        <v>140</v>
      </c>
      <c r="M5" s="36" t="s">
        <v>141</v>
      </c>
      <c r="N5" s="36" t="s">
        <v>140</v>
      </c>
      <c r="O5" s="36" t="s">
        <v>141</v>
      </c>
      <c r="P5" s="36" t="s">
        <v>140</v>
      </c>
      <c r="Q5" s="85" t="s">
        <v>141</v>
      </c>
      <c r="R5" s="88" t="s">
        <v>140</v>
      </c>
      <c r="S5" s="85" t="s">
        <v>141</v>
      </c>
      <c r="T5" s="370"/>
      <c r="U5" s="370"/>
      <c r="V5" s="56"/>
    </row>
    <row r="6" spans="2:22" ht="12.75" customHeight="1" thickBot="1">
      <c r="B6" s="672" t="s">
        <v>63</v>
      </c>
      <c r="C6" s="673"/>
      <c r="D6" s="674"/>
      <c r="E6" s="89" t="s">
        <v>64</v>
      </c>
      <c r="F6" s="91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9">
        <v>12</v>
      </c>
      <c r="R6" s="376">
        <v>13</v>
      </c>
      <c r="S6" s="86">
        <v>14</v>
      </c>
      <c r="T6" s="370"/>
      <c r="U6" s="370"/>
      <c r="V6" s="56"/>
    </row>
    <row r="7" spans="2:22" ht="14.25" customHeight="1">
      <c r="B7" s="675" t="s">
        <v>478</v>
      </c>
      <c r="C7" s="621" t="s">
        <v>142</v>
      </c>
      <c r="D7" s="622"/>
      <c r="E7" s="93">
        <v>119</v>
      </c>
      <c r="F7" s="265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68">
        <f>F7+H7+J7+L7+N7+P7</f>
        <v>0</v>
      </c>
      <c r="S7" s="269">
        <f>G7+I7+K7+M7+O7+Q7</f>
        <v>0</v>
      </c>
      <c r="T7" s="373"/>
      <c r="U7" s="703" t="s">
        <v>642</v>
      </c>
      <c r="V7" s="704"/>
    </row>
    <row r="8" spans="2:22" ht="14.25" customHeight="1">
      <c r="B8" s="676"/>
      <c r="C8" s="624" t="s">
        <v>143</v>
      </c>
      <c r="D8" s="625"/>
      <c r="E8" s="85">
        <v>120</v>
      </c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73">
        <f aca="true" t="shared" si="0" ref="R8:R43">F8+H8+J8+L8+N8+P8</f>
        <v>0</v>
      </c>
      <c r="S8" s="274">
        <f aca="true" t="shared" si="1" ref="S8:S44">G8+I8+K8+M8+O8+Q8</f>
        <v>0</v>
      </c>
      <c r="T8" s="373"/>
      <c r="U8" s="705"/>
      <c r="V8" s="706"/>
    </row>
    <row r="9" spans="2:22" ht="14.25" customHeight="1">
      <c r="B9" s="676"/>
      <c r="C9" s="624" t="s">
        <v>144</v>
      </c>
      <c r="D9" s="625"/>
      <c r="E9" s="85">
        <v>121</v>
      </c>
      <c r="F9" s="270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2"/>
      <c r="R9" s="273">
        <f t="shared" si="0"/>
        <v>0</v>
      </c>
      <c r="S9" s="274">
        <f t="shared" si="1"/>
        <v>0</v>
      </c>
      <c r="T9" s="373"/>
      <c r="U9" s="707" t="s">
        <v>643</v>
      </c>
      <c r="V9" s="708"/>
    </row>
    <row r="10" spans="2:22" ht="14.25" customHeight="1">
      <c r="B10" s="676"/>
      <c r="C10" s="624" t="s">
        <v>145</v>
      </c>
      <c r="D10" s="625"/>
      <c r="E10" s="85">
        <v>122</v>
      </c>
      <c r="F10" s="270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273">
        <f t="shared" si="0"/>
        <v>0</v>
      </c>
      <c r="S10" s="274">
        <f t="shared" si="1"/>
        <v>0</v>
      </c>
      <c r="T10" s="373"/>
      <c r="U10" s="709"/>
      <c r="V10" s="710"/>
    </row>
    <row r="11" spans="2:22" ht="14.25" customHeight="1" thickBot="1">
      <c r="B11" s="676"/>
      <c r="C11" s="646" t="s">
        <v>146</v>
      </c>
      <c r="D11" s="647"/>
      <c r="E11" s="89">
        <v>123</v>
      </c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7"/>
      <c r="R11" s="278">
        <f t="shared" si="0"/>
        <v>0</v>
      </c>
      <c r="S11" s="279">
        <f t="shared" si="1"/>
        <v>0</v>
      </c>
      <c r="T11" s="373"/>
      <c r="U11" s="374"/>
      <c r="V11" s="374"/>
    </row>
    <row r="12" spans="2:22" ht="14.25" customHeight="1" thickBot="1">
      <c r="B12" s="676"/>
      <c r="C12" s="648" t="s">
        <v>221</v>
      </c>
      <c r="D12" s="649"/>
      <c r="E12" s="92" t="s">
        <v>222</v>
      </c>
      <c r="F12" s="280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/>
      <c r="R12" s="283">
        <f t="shared" si="0"/>
        <v>0</v>
      </c>
      <c r="S12" s="284">
        <f t="shared" si="1"/>
        <v>0</v>
      </c>
      <c r="T12" s="373"/>
      <c r="U12" s="711" t="s">
        <v>644</v>
      </c>
      <c r="V12" s="712"/>
    </row>
    <row r="13" spans="2:22" ht="14.25" customHeight="1">
      <c r="B13" s="676"/>
      <c r="C13" s="621" t="s">
        <v>224</v>
      </c>
      <c r="D13" s="622"/>
      <c r="E13" s="93">
        <v>124</v>
      </c>
      <c r="F13" s="285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7"/>
      <c r="R13" s="288">
        <f t="shared" si="0"/>
        <v>0</v>
      </c>
      <c r="S13" s="289">
        <f t="shared" si="1"/>
        <v>0</v>
      </c>
      <c r="T13" s="373"/>
      <c r="U13" s="713"/>
      <c r="V13" s="714"/>
    </row>
    <row r="14" spans="2:22" ht="14.25" customHeight="1">
      <c r="B14" s="676"/>
      <c r="C14" s="637" t="s">
        <v>225</v>
      </c>
      <c r="D14" s="83" t="s">
        <v>226</v>
      </c>
      <c r="E14" s="93">
        <v>125</v>
      </c>
      <c r="F14" s="270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73">
        <f t="shared" si="0"/>
        <v>0</v>
      </c>
      <c r="S14" s="274">
        <f t="shared" si="1"/>
        <v>0</v>
      </c>
      <c r="T14" s="373"/>
      <c r="U14" s="713"/>
      <c r="V14" s="714"/>
    </row>
    <row r="15" spans="2:22" ht="14.25" customHeight="1">
      <c r="B15" s="676"/>
      <c r="C15" s="638"/>
      <c r="D15" s="37" t="s">
        <v>227</v>
      </c>
      <c r="E15" s="85">
        <v>126</v>
      </c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3">
        <f t="shared" si="0"/>
        <v>0</v>
      </c>
      <c r="S15" s="274">
        <f t="shared" si="1"/>
        <v>0</v>
      </c>
      <c r="T15" s="373"/>
      <c r="U15" s="713"/>
      <c r="V15" s="714"/>
    </row>
    <row r="16" spans="2:22" ht="14.25" customHeight="1" thickBot="1">
      <c r="B16" s="677"/>
      <c r="C16" s="639"/>
      <c r="D16" s="166" t="s">
        <v>213</v>
      </c>
      <c r="E16" s="89" t="s">
        <v>214</v>
      </c>
      <c r="F16" s="275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7"/>
      <c r="R16" s="278">
        <f t="shared" si="0"/>
        <v>0</v>
      </c>
      <c r="S16" s="279">
        <f t="shared" si="1"/>
        <v>0</v>
      </c>
      <c r="T16" s="373"/>
      <c r="U16" s="715"/>
      <c r="V16" s="716"/>
    </row>
    <row r="17" spans="2:22" ht="14.25" customHeight="1">
      <c r="B17" s="675" t="s">
        <v>147</v>
      </c>
      <c r="C17" s="632" t="s">
        <v>148</v>
      </c>
      <c r="D17" s="633"/>
      <c r="E17" s="87">
        <v>127</v>
      </c>
      <c r="F17" s="268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6"/>
      <c r="R17" s="268">
        <f t="shared" si="0"/>
        <v>0</v>
      </c>
      <c r="S17" s="269">
        <f t="shared" si="1"/>
        <v>0</v>
      </c>
      <c r="T17" s="373"/>
      <c r="U17" s="375"/>
      <c r="V17" s="375"/>
    </row>
    <row r="18" spans="2:22" ht="14.25" customHeight="1">
      <c r="B18" s="678"/>
      <c r="C18" s="640" t="s">
        <v>149</v>
      </c>
      <c r="D18" s="634"/>
      <c r="E18" s="85">
        <v>128</v>
      </c>
      <c r="F18" s="273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2"/>
      <c r="R18" s="273">
        <f t="shared" si="0"/>
        <v>0</v>
      </c>
      <c r="S18" s="274">
        <f t="shared" si="1"/>
        <v>0</v>
      </c>
      <c r="T18" s="373"/>
      <c r="U18" s="717"/>
      <c r="V18" s="717"/>
    </row>
    <row r="19" spans="2:22" ht="14.25" customHeight="1">
      <c r="B19" s="678"/>
      <c r="C19" s="640" t="s">
        <v>150</v>
      </c>
      <c r="D19" s="634"/>
      <c r="E19" s="85">
        <v>129</v>
      </c>
      <c r="F19" s="273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  <c r="R19" s="273">
        <f t="shared" si="0"/>
        <v>0</v>
      </c>
      <c r="S19" s="274">
        <f t="shared" si="1"/>
        <v>0</v>
      </c>
      <c r="T19" s="373"/>
      <c r="U19" s="717"/>
      <c r="V19" s="717"/>
    </row>
    <row r="20" spans="2:22" ht="14.25" customHeight="1">
      <c r="B20" s="678"/>
      <c r="C20" s="640" t="s">
        <v>151</v>
      </c>
      <c r="D20" s="634"/>
      <c r="E20" s="85">
        <v>130</v>
      </c>
      <c r="F20" s="273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2"/>
      <c r="R20" s="273">
        <f t="shared" si="0"/>
        <v>0</v>
      </c>
      <c r="S20" s="274">
        <f t="shared" si="1"/>
        <v>0</v>
      </c>
      <c r="T20" s="373"/>
      <c r="U20" s="717"/>
      <c r="V20" s="717"/>
    </row>
    <row r="21" spans="2:22" ht="14.25" customHeight="1">
      <c r="B21" s="678"/>
      <c r="C21" s="640" t="s">
        <v>152</v>
      </c>
      <c r="D21" s="634"/>
      <c r="E21" s="85">
        <v>131</v>
      </c>
      <c r="F21" s="273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R21" s="273">
        <f t="shared" si="0"/>
        <v>0</v>
      </c>
      <c r="S21" s="274">
        <f t="shared" si="1"/>
        <v>0</v>
      </c>
      <c r="T21" s="373"/>
      <c r="U21" s="717"/>
      <c r="V21" s="717"/>
    </row>
    <row r="22" spans="2:22" ht="14.25" customHeight="1">
      <c r="B22" s="678"/>
      <c r="C22" s="640" t="s">
        <v>301</v>
      </c>
      <c r="D22" s="634"/>
      <c r="E22" s="85">
        <v>132</v>
      </c>
      <c r="F22" s="273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2"/>
      <c r="R22" s="273">
        <f t="shared" si="0"/>
        <v>0</v>
      </c>
      <c r="S22" s="274">
        <f t="shared" si="1"/>
        <v>0</v>
      </c>
      <c r="T22" s="373"/>
      <c r="U22" s="717"/>
      <c r="V22" s="717"/>
    </row>
    <row r="23" spans="2:22" ht="26.25" customHeight="1">
      <c r="B23" s="678"/>
      <c r="C23" s="656" t="s">
        <v>479</v>
      </c>
      <c r="D23" s="657"/>
      <c r="E23" s="85">
        <v>133</v>
      </c>
      <c r="F23" s="273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2"/>
      <c r="R23" s="273">
        <f t="shared" si="0"/>
        <v>0</v>
      </c>
      <c r="S23" s="274">
        <f t="shared" si="1"/>
        <v>0</v>
      </c>
      <c r="T23" s="373"/>
      <c r="U23" s="375"/>
      <c r="V23" s="375"/>
    </row>
    <row r="24" spans="2:22" ht="14.25" customHeight="1">
      <c r="B24" s="678"/>
      <c r="C24" s="656" t="s">
        <v>302</v>
      </c>
      <c r="D24" s="657"/>
      <c r="E24" s="85">
        <v>135</v>
      </c>
      <c r="F24" s="273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2"/>
      <c r="R24" s="273">
        <f t="shared" si="0"/>
        <v>0</v>
      </c>
      <c r="S24" s="274">
        <f t="shared" si="1"/>
        <v>0</v>
      </c>
      <c r="T24" s="373"/>
      <c r="U24" s="372"/>
      <c r="V24" s="372"/>
    </row>
    <row r="25" spans="2:22" ht="14.25" customHeight="1">
      <c r="B25" s="678"/>
      <c r="C25" s="640" t="s">
        <v>303</v>
      </c>
      <c r="D25" s="634"/>
      <c r="E25" s="85">
        <v>136</v>
      </c>
      <c r="F25" s="273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2"/>
      <c r="R25" s="273">
        <f t="shared" si="0"/>
        <v>0</v>
      </c>
      <c r="S25" s="274">
        <f t="shared" si="1"/>
        <v>0</v>
      </c>
      <c r="T25" s="373"/>
      <c r="U25" s="718" t="s">
        <v>734</v>
      </c>
      <c r="V25" s="719"/>
    </row>
    <row r="26" spans="2:22" ht="14.25" customHeight="1">
      <c r="B26" s="678"/>
      <c r="C26" s="626" t="s">
        <v>480</v>
      </c>
      <c r="D26" s="627"/>
      <c r="E26" s="86" t="s">
        <v>481</v>
      </c>
      <c r="F26" s="278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5"/>
      <c r="R26" s="273">
        <f t="shared" si="0"/>
        <v>0</v>
      </c>
      <c r="S26" s="274">
        <f t="shared" si="1"/>
        <v>0</v>
      </c>
      <c r="T26" s="373"/>
      <c r="U26" s="720"/>
      <c r="V26" s="721"/>
    </row>
    <row r="27" spans="2:22" ht="14.25" customHeight="1" thickBot="1">
      <c r="B27" s="678"/>
      <c r="C27" s="642" t="s">
        <v>153</v>
      </c>
      <c r="D27" s="643"/>
      <c r="E27" s="89">
        <v>137</v>
      </c>
      <c r="F27" s="292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7"/>
      <c r="R27" s="292">
        <f t="shared" si="0"/>
        <v>0</v>
      </c>
      <c r="S27" s="293">
        <f t="shared" si="1"/>
        <v>0</v>
      </c>
      <c r="T27" s="373"/>
      <c r="U27" s="720"/>
      <c r="V27" s="721"/>
    </row>
    <row r="28" spans="2:22" ht="14.25" customHeight="1">
      <c r="B28" s="694" t="s">
        <v>154</v>
      </c>
      <c r="C28" s="621" t="s">
        <v>482</v>
      </c>
      <c r="D28" s="641"/>
      <c r="E28" s="93">
        <v>139</v>
      </c>
      <c r="F28" s="265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7"/>
      <c r="R28" s="268">
        <f t="shared" si="0"/>
        <v>0</v>
      </c>
      <c r="S28" s="269">
        <f t="shared" si="1"/>
        <v>0</v>
      </c>
      <c r="T28" s="373"/>
      <c r="U28" s="722"/>
      <c r="V28" s="723"/>
    </row>
    <row r="29" spans="2:22" ht="14.25" customHeight="1">
      <c r="B29" s="695"/>
      <c r="C29" s="624" t="s">
        <v>483</v>
      </c>
      <c r="D29" s="634"/>
      <c r="E29" s="85">
        <v>144</v>
      </c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273">
        <f t="shared" si="0"/>
        <v>0</v>
      </c>
      <c r="S29" s="274">
        <f t="shared" si="1"/>
        <v>0</v>
      </c>
      <c r="T29" s="373"/>
      <c r="U29" s="372"/>
      <c r="V29" s="372"/>
    </row>
    <row r="30" spans="2:22" ht="14.25" customHeight="1" thickBot="1">
      <c r="B30" s="696"/>
      <c r="C30" s="637" t="s">
        <v>484</v>
      </c>
      <c r="D30" s="650"/>
      <c r="E30" s="86">
        <v>145</v>
      </c>
      <c r="F30" s="294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5"/>
      <c r="R30" s="292">
        <f t="shared" si="0"/>
        <v>0</v>
      </c>
      <c r="S30" s="293">
        <f t="shared" si="1"/>
        <v>0</v>
      </c>
      <c r="T30" s="373"/>
      <c r="U30" s="724" t="s">
        <v>645</v>
      </c>
      <c r="V30" s="725"/>
    </row>
    <row r="31" spans="2:22" ht="14.25" customHeight="1">
      <c r="B31" s="691" t="s">
        <v>155</v>
      </c>
      <c r="C31" s="632" t="s">
        <v>156</v>
      </c>
      <c r="D31" s="633"/>
      <c r="E31" s="224">
        <v>146</v>
      </c>
      <c r="F31" s="268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6"/>
      <c r="R31" s="268">
        <f t="shared" si="0"/>
        <v>0</v>
      </c>
      <c r="S31" s="269">
        <f t="shared" si="1"/>
        <v>0</v>
      </c>
      <c r="T31" s="373"/>
      <c r="U31" s="726"/>
      <c r="V31" s="727"/>
    </row>
    <row r="32" spans="2:22" ht="14.25" customHeight="1">
      <c r="B32" s="692"/>
      <c r="C32" s="640" t="s">
        <v>157</v>
      </c>
      <c r="D32" s="634"/>
      <c r="E32" s="225">
        <v>147</v>
      </c>
      <c r="F32" s="273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2"/>
      <c r="R32" s="273">
        <f t="shared" si="0"/>
        <v>0</v>
      </c>
      <c r="S32" s="274">
        <f t="shared" si="1"/>
        <v>0</v>
      </c>
      <c r="T32" s="373"/>
      <c r="U32" s="372"/>
      <c r="V32" s="372"/>
    </row>
    <row r="33" spans="2:22" ht="14.25" customHeight="1">
      <c r="B33" s="692"/>
      <c r="C33" s="168" t="s">
        <v>158</v>
      </c>
      <c r="D33" s="38"/>
      <c r="E33" s="225">
        <v>148</v>
      </c>
      <c r="F33" s="273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2"/>
      <c r="R33" s="273">
        <f t="shared" si="0"/>
        <v>0</v>
      </c>
      <c r="S33" s="274">
        <f t="shared" si="1"/>
        <v>0</v>
      </c>
      <c r="T33" s="373"/>
      <c r="U33" s="697" t="s">
        <v>646</v>
      </c>
      <c r="V33" s="698"/>
    </row>
    <row r="34" spans="2:22" ht="21.75" customHeight="1">
      <c r="B34" s="692"/>
      <c r="C34" s="619" t="s">
        <v>234</v>
      </c>
      <c r="D34" s="620"/>
      <c r="E34" s="225">
        <v>149</v>
      </c>
      <c r="F34" s="273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2"/>
      <c r="R34" s="273">
        <f t="shared" si="0"/>
        <v>0</v>
      </c>
      <c r="S34" s="274">
        <f t="shared" si="1"/>
        <v>0</v>
      </c>
      <c r="T34" s="373"/>
      <c r="U34" s="699"/>
      <c r="V34" s="700"/>
    </row>
    <row r="35" spans="2:22" ht="14.25" customHeight="1">
      <c r="B35" s="692"/>
      <c r="C35" s="619" t="s">
        <v>159</v>
      </c>
      <c r="D35" s="634"/>
      <c r="E35" s="225">
        <v>150</v>
      </c>
      <c r="F35" s="273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  <c r="R35" s="273">
        <f t="shared" si="0"/>
        <v>0</v>
      </c>
      <c r="S35" s="274">
        <f t="shared" si="1"/>
        <v>0</v>
      </c>
      <c r="T35" s="373"/>
      <c r="U35" s="701"/>
      <c r="V35" s="702"/>
    </row>
    <row r="36" spans="2:22" ht="14.25" customHeight="1">
      <c r="B36" s="692"/>
      <c r="C36" s="619" t="s">
        <v>160</v>
      </c>
      <c r="D36" s="634"/>
      <c r="E36" s="225">
        <v>151</v>
      </c>
      <c r="F36" s="273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2"/>
      <c r="R36" s="273">
        <f t="shared" si="0"/>
        <v>0</v>
      </c>
      <c r="S36" s="274">
        <f t="shared" si="1"/>
        <v>0</v>
      </c>
      <c r="T36" s="373"/>
      <c r="U36" s="373"/>
      <c r="V36" s="372"/>
    </row>
    <row r="37" spans="2:22" ht="14.25" customHeight="1">
      <c r="B37" s="692"/>
      <c r="C37" s="223" t="s">
        <v>299</v>
      </c>
      <c r="D37" s="202"/>
      <c r="E37" s="226" t="s">
        <v>300</v>
      </c>
      <c r="F37" s="278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5"/>
      <c r="R37" s="273">
        <f t="shared" si="0"/>
        <v>0</v>
      </c>
      <c r="S37" s="274">
        <f t="shared" si="1"/>
        <v>0</v>
      </c>
      <c r="T37" s="373"/>
      <c r="U37" s="373"/>
      <c r="V37" s="372"/>
    </row>
    <row r="38" spans="2:22" ht="14.25" customHeight="1" thickBot="1">
      <c r="B38" s="693"/>
      <c r="C38" s="628" t="s">
        <v>485</v>
      </c>
      <c r="D38" s="629"/>
      <c r="E38" s="227" t="s">
        <v>486</v>
      </c>
      <c r="F38" s="292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7"/>
      <c r="R38" s="292">
        <f t="shared" si="0"/>
        <v>0</v>
      </c>
      <c r="S38" s="293">
        <f t="shared" si="1"/>
        <v>0</v>
      </c>
      <c r="T38" s="373"/>
      <c r="U38" s="373"/>
      <c r="V38" s="372"/>
    </row>
    <row r="39" spans="2:22" ht="14.25" customHeight="1">
      <c r="B39" s="678" t="s">
        <v>161</v>
      </c>
      <c r="C39" s="635" t="s">
        <v>162</v>
      </c>
      <c r="D39" s="636"/>
      <c r="E39" s="93">
        <v>152</v>
      </c>
      <c r="F39" s="265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7"/>
      <c r="R39" s="288">
        <f t="shared" si="0"/>
        <v>0</v>
      </c>
      <c r="S39" s="289">
        <f t="shared" si="1"/>
        <v>0</v>
      </c>
      <c r="T39" s="373"/>
      <c r="U39" s="373"/>
      <c r="V39" s="372"/>
    </row>
    <row r="40" spans="2:22" ht="14.25" customHeight="1">
      <c r="B40" s="679"/>
      <c r="C40" s="630" t="s">
        <v>163</v>
      </c>
      <c r="D40" s="631"/>
      <c r="E40" s="85">
        <v>153</v>
      </c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2"/>
      <c r="R40" s="273">
        <f t="shared" si="0"/>
        <v>0</v>
      </c>
      <c r="S40" s="274">
        <f t="shared" si="1"/>
        <v>0</v>
      </c>
      <c r="T40" s="373"/>
      <c r="U40" s="373"/>
      <c r="V40" s="372"/>
    </row>
    <row r="41" spans="2:22" ht="14.25" customHeight="1">
      <c r="B41" s="679"/>
      <c r="C41" s="617" t="s">
        <v>487</v>
      </c>
      <c r="D41" s="618"/>
      <c r="E41" s="86" t="s">
        <v>488</v>
      </c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2"/>
      <c r="R41" s="273">
        <f t="shared" si="0"/>
        <v>0</v>
      </c>
      <c r="S41" s="274">
        <f t="shared" si="1"/>
        <v>0</v>
      </c>
      <c r="T41" s="373"/>
      <c r="U41" s="373"/>
      <c r="V41" s="372"/>
    </row>
    <row r="42" spans="2:22" ht="14.25" customHeight="1">
      <c r="B42" s="679"/>
      <c r="C42" s="644" t="s">
        <v>164</v>
      </c>
      <c r="D42" s="650"/>
      <c r="E42" s="86">
        <v>154</v>
      </c>
      <c r="F42" s="270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2"/>
      <c r="R42" s="273">
        <f t="shared" si="0"/>
        <v>0</v>
      </c>
      <c r="S42" s="274">
        <f t="shared" si="1"/>
        <v>0</v>
      </c>
      <c r="T42" s="373"/>
      <c r="U42" s="373"/>
      <c r="V42" s="372"/>
    </row>
    <row r="43" spans="2:22" ht="14.25" customHeight="1">
      <c r="B43" s="679"/>
      <c r="C43" s="644" t="s">
        <v>165</v>
      </c>
      <c r="D43" s="645"/>
      <c r="E43" s="85">
        <v>155</v>
      </c>
      <c r="F43" s="270"/>
      <c r="G43" s="271"/>
      <c r="H43" s="271"/>
      <c r="I43" s="271"/>
      <c r="J43" s="271"/>
      <c r="K43" s="291"/>
      <c r="L43" s="271"/>
      <c r="M43" s="291"/>
      <c r="N43" s="271"/>
      <c r="O43" s="291"/>
      <c r="P43" s="291"/>
      <c r="Q43" s="295"/>
      <c r="R43" s="273">
        <f t="shared" si="0"/>
        <v>0</v>
      </c>
      <c r="S43" s="274">
        <f t="shared" si="1"/>
        <v>0</v>
      </c>
      <c r="T43" s="373"/>
      <c r="U43" s="373"/>
      <c r="V43" s="372"/>
    </row>
    <row r="44" spans="1:23" s="58" customFormat="1" ht="14.25" customHeight="1" thickBot="1">
      <c r="A44" s="53"/>
      <c r="B44" s="680"/>
      <c r="C44" s="689" t="s">
        <v>176</v>
      </c>
      <c r="D44" s="690"/>
      <c r="E44" s="167" t="s">
        <v>177</v>
      </c>
      <c r="F44" s="297"/>
      <c r="G44" s="298"/>
      <c r="H44" s="298"/>
      <c r="I44" s="298"/>
      <c r="J44" s="299"/>
      <c r="K44" s="276"/>
      <c r="L44" s="300"/>
      <c r="M44" s="276"/>
      <c r="N44" s="300"/>
      <c r="O44" s="276"/>
      <c r="P44" s="301"/>
      <c r="Q44" s="302"/>
      <c r="R44" s="303"/>
      <c r="S44" s="293">
        <f t="shared" si="1"/>
        <v>0</v>
      </c>
      <c r="T44" s="373"/>
      <c r="U44" s="373"/>
      <c r="V44" s="372"/>
      <c r="W44" s="53"/>
    </row>
    <row r="45" spans="2:22" ht="27.75" customHeight="1" thickBot="1">
      <c r="B45" s="49" t="s">
        <v>172</v>
      </c>
      <c r="C45" s="59"/>
      <c r="D45" s="60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</row>
    <row r="46" spans="2:22" ht="30" customHeight="1">
      <c r="B46" s="681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2"/>
      <c r="S46" s="683"/>
      <c r="T46" s="371"/>
      <c r="U46" s="371"/>
      <c r="V46" s="57"/>
    </row>
    <row r="47" spans="2:22" ht="33" customHeight="1" thickBot="1">
      <c r="B47" s="684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6"/>
      <c r="T47" s="371"/>
      <c r="U47" s="371"/>
      <c r="V47" s="57"/>
    </row>
    <row r="48" spans="2:22" ht="9" customHeight="1">
      <c r="B48" s="687"/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355"/>
      <c r="U48" s="355"/>
      <c r="V48" s="53"/>
    </row>
    <row r="49" spans="2:21" ht="12.75" hidden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ht="12.75"/>
    <row r="51" ht="12.75"/>
    <row r="52" ht="12.75"/>
    <row r="53" ht="12.75"/>
    <row r="54" ht="12.75"/>
    <row r="55" ht="12.75"/>
    <row r="56" ht="12.75"/>
  </sheetData>
  <sheetProtection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1">
    <dataValidation type="whole" allowBlank="1" showErrorMessage="1" errorTitle="Pozor!" error="Vložte číselnou hodnotu!" sqref="F7:T44 U7:V24 U29: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PageLayoutView="0" workbookViewId="0" topLeftCell="B1">
      <selection activeCell="G13" sqref="G13"/>
    </sheetView>
  </sheetViews>
  <sheetFormatPr defaultColWidth="0" defaultRowHeight="12.75" zeroHeight="1"/>
  <cols>
    <col min="1" max="1" width="1.75390625" style="13" customWidth="1"/>
    <col min="2" max="2" width="20.875" style="13" customWidth="1"/>
    <col min="3" max="3" width="7.125" style="13" customWidth="1"/>
    <col min="4" max="4" width="15.375" style="13" customWidth="1"/>
    <col min="5" max="5" width="21.75390625" style="13" customWidth="1"/>
    <col min="6" max="6" width="9.875" style="13" customWidth="1"/>
    <col min="7" max="7" width="9.625" style="13" customWidth="1"/>
    <col min="8" max="8" width="10.00390625" style="13" customWidth="1"/>
    <col min="9" max="9" width="11.00390625" style="13" customWidth="1"/>
    <col min="10" max="10" width="10.625" style="13" customWidth="1"/>
    <col min="11" max="12" width="6.75390625" style="13" customWidth="1"/>
    <col min="13" max="13" width="4.625" style="13" customWidth="1"/>
    <col min="14" max="14" width="11.25390625" style="13" customWidth="1"/>
    <col min="15" max="15" width="2.625" style="13" customWidth="1"/>
    <col min="16" max="16" width="6.875" style="13" customWidth="1"/>
    <col min="17" max="17" width="26.125" style="13" customWidth="1"/>
    <col min="18" max="18" width="1.75390625" style="13" customWidth="1"/>
    <col min="19" max="16384" width="0" style="13" hidden="1" customWidth="1"/>
  </cols>
  <sheetData>
    <row r="1" spans="1:18" ht="18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2"/>
      <c r="O1" s="102"/>
      <c r="P1" s="102"/>
      <c r="Q1" s="102" t="s">
        <v>424</v>
      </c>
      <c r="R1" s="7"/>
    </row>
    <row r="2" spans="1:18" ht="33" customHeight="1">
      <c r="A2" s="7"/>
      <c r="B2" s="73" t="s">
        <v>307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>
      <c r="A3" s="7"/>
      <c r="B3" s="776"/>
      <c r="C3" s="777"/>
      <c r="D3" s="765"/>
      <c r="E3" s="750"/>
      <c r="F3" s="742" t="s">
        <v>65</v>
      </c>
      <c r="G3" s="749" t="s">
        <v>110</v>
      </c>
      <c r="H3" s="728" t="s">
        <v>179</v>
      </c>
      <c r="I3" s="729"/>
      <c r="J3" s="729"/>
      <c r="K3" s="729"/>
      <c r="L3" s="729"/>
      <c r="M3" s="729"/>
      <c r="N3" s="730"/>
      <c r="O3" s="356"/>
      <c r="P3" s="356"/>
      <c r="Q3" s="28"/>
      <c r="R3" s="7"/>
    </row>
    <row r="4" spans="1:18" ht="15" customHeight="1" hidden="1">
      <c r="A4" s="7"/>
      <c r="B4" s="778"/>
      <c r="C4" s="779"/>
      <c r="D4" s="766"/>
      <c r="E4" s="752"/>
      <c r="F4" s="743"/>
      <c r="G4" s="749"/>
      <c r="H4" s="75"/>
      <c r="I4" s="76"/>
      <c r="J4" s="76"/>
      <c r="K4" s="76"/>
      <c r="L4" s="76"/>
      <c r="M4" s="76"/>
      <c r="N4" s="77"/>
      <c r="O4" s="356"/>
      <c r="P4" s="356"/>
      <c r="Q4" s="28"/>
      <c r="R4" s="7"/>
    </row>
    <row r="5" spans="1:18" ht="22.5" customHeight="1">
      <c r="A5" s="7"/>
      <c r="B5" s="780"/>
      <c r="C5" s="781"/>
      <c r="D5" s="768"/>
      <c r="E5" s="754"/>
      <c r="F5" s="744"/>
      <c r="G5" s="749"/>
      <c r="H5" s="67" t="s">
        <v>121</v>
      </c>
      <c r="I5" s="67" t="s">
        <v>122</v>
      </c>
      <c r="J5" s="67" t="s">
        <v>123</v>
      </c>
      <c r="K5" s="736" t="s">
        <v>180</v>
      </c>
      <c r="L5" s="737"/>
      <c r="M5" s="736" t="s">
        <v>178</v>
      </c>
      <c r="N5" s="737"/>
      <c r="O5" s="378"/>
      <c r="P5" s="378"/>
      <c r="Q5" s="20"/>
      <c r="R5" s="7"/>
    </row>
    <row r="6" spans="1:18" ht="24" customHeight="1" hidden="1">
      <c r="A6" s="7"/>
      <c r="B6" s="75" t="s">
        <v>63</v>
      </c>
      <c r="C6" s="76"/>
      <c r="D6" s="77"/>
      <c r="E6" s="77"/>
      <c r="F6" s="67" t="s">
        <v>64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78"/>
      <c r="P6" s="378"/>
      <c r="Q6" s="20"/>
      <c r="R6" s="7"/>
    </row>
    <row r="7" spans="1:18" ht="25.5" customHeight="1" hidden="1">
      <c r="A7" s="7"/>
      <c r="B7" s="78" t="s">
        <v>181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79"/>
      <c r="P7" s="379"/>
      <c r="Q7" s="29"/>
      <c r="R7" s="7"/>
    </row>
    <row r="8" spans="1:18" ht="25.5" customHeight="1" hidden="1">
      <c r="A8" s="7"/>
      <c r="B8" s="78" t="s">
        <v>182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79"/>
      <c r="P8" s="379"/>
      <c r="Q8" s="29"/>
      <c r="R8" s="7"/>
    </row>
    <row r="9" spans="1:18" ht="25.5" customHeight="1" hidden="1">
      <c r="A9" s="7"/>
      <c r="B9" s="78" t="s">
        <v>183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79"/>
      <c r="P9" s="379"/>
      <c r="Q9" s="29"/>
      <c r="R9" s="7"/>
    </row>
    <row r="10" spans="1:18" ht="25.5" customHeight="1" hidden="1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79"/>
      <c r="P10" s="379"/>
      <c r="Q10" s="29"/>
      <c r="R10" s="7"/>
    </row>
    <row r="11" spans="1:18" ht="25.5" customHeight="1" hidden="1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79"/>
      <c r="P11" s="379"/>
      <c r="Q11" s="29"/>
      <c r="R11" s="7"/>
    </row>
    <row r="12" spans="1:18" ht="15.75" customHeight="1">
      <c r="A12" s="7"/>
      <c r="B12" s="773" t="s">
        <v>192</v>
      </c>
      <c r="C12" s="774"/>
      <c r="D12" s="774"/>
      <c r="E12" s="775"/>
      <c r="F12" s="67" t="s">
        <v>64</v>
      </c>
      <c r="G12" s="67">
        <v>1</v>
      </c>
      <c r="H12" s="67">
        <v>2</v>
      </c>
      <c r="I12" s="67">
        <v>3</v>
      </c>
      <c r="J12" s="67">
        <v>4</v>
      </c>
      <c r="K12" s="736">
        <v>5</v>
      </c>
      <c r="L12" s="737"/>
      <c r="M12" s="736">
        <v>6</v>
      </c>
      <c r="N12" s="737"/>
      <c r="O12" s="378"/>
      <c r="P12" s="28"/>
      <c r="Q12" s="380" t="s">
        <v>614</v>
      </c>
      <c r="R12" s="7"/>
    </row>
    <row r="13" spans="1:18" ht="30.75" customHeight="1">
      <c r="A13" s="7"/>
      <c r="B13" s="773" t="s">
        <v>194</v>
      </c>
      <c r="C13" s="774"/>
      <c r="D13" s="782"/>
      <c r="E13" s="775"/>
      <c r="F13" s="67">
        <v>172</v>
      </c>
      <c r="G13" s="381"/>
      <c r="H13" s="381"/>
      <c r="I13" s="381"/>
      <c r="J13" s="381"/>
      <c r="K13" s="731"/>
      <c r="L13" s="732"/>
      <c r="M13" s="731"/>
      <c r="N13" s="732"/>
      <c r="O13" s="382"/>
      <c r="P13" s="337" t="str">
        <f>IF(G13=SUM(H13:N13),"ok","chyba")</f>
        <v>ok</v>
      </c>
      <c r="Q13" s="383" t="s">
        <v>647</v>
      </c>
      <c r="R13" s="7"/>
    </row>
    <row r="14" spans="1:18" ht="30.75" customHeight="1">
      <c r="A14" s="7"/>
      <c r="B14" s="773" t="s">
        <v>195</v>
      </c>
      <c r="C14" s="774"/>
      <c r="D14" s="774"/>
      <c r="E14" s="775"/>
      <c r="F14" s="67">
        <v>173</v>
      </c>
      <c r="G14" s="381"/>
      <c r="H14" s="381"/>
      <c r="I14" s="381"/>
      <c r="J14" s="381"/>
      <c r="K14" s="736" t="s">
        <v>66</v>
      </c>
      <c r="L14" s="737"/>
      <c r="M14" s="736" t="s">
        <v>66</v>
      </c>
      <c r="N14" s="737"/>
      <c r="O14" s="384"/>
      <c r="P14" s="337" t="str">
        <f aca="true" t="shared" si="0" ref="P14:P22">IF(G14=SUM(H14:J14),"ok","chyba")</f>
        <v>ok</v>
      </c>
      <c r="Q14" s="383" t="s">
        <v>648</v>
      </c>
      <c r="R14" s="7"/>
    </row>
    <row r="15" spans="1:18" ht="30.75" customHeight="1">
      <c r="A15" s="7"/>
      <c r="B15" s="773" t="s">
        <v>196</v>
      </c>
      <c r="C15" s="774"/>
      <c r="D15" s="774"/>
      <c r="E15" s="775"/>
      <c r="F15" s="67">
        <v>174</v>
      </c>
      <c r="G15" s="381"/>
      <c r="H15" s="381"/>
      <c r="I15" s="381"/>
      <c r="J15" s="381"/>
      <c r="K15" s="736" t="s">
        <v>66</v>
      </c>
      <c r="L15" s="737"/>
      <c r="M15" s="736" t="s">
        <v>66</v>
      </c>
      <c r="N15" s="737"/>
      <c r="O15" s="384"/>
      <c r="P15" s="337" t="str">
        <f t="shared" si="0"/>
        <v>ok</v>
      </c>
      <c r="Q15" s="383" t="s">
        <v>649</v>
      </c>
      <c r="R15" s="7"/>
    </row>
    <row r="16" spans="1:18" ht="30.75" customHeight="1">
      <c r="A16" s="7"/>
      <c r="B16" s="773" t="s">
        <v>198</v>
      </c>
      <c r="C16" s="774"/>
      <c r="D16" s="774"/>
      <c r="E16" s="775"/>
      <c r="F16" s="67">
        <v>175</v>
      </c>
      <c r="G16" s="381"/>
      <c r="H16" s="381"/>
      <c r="I16" s="381"/>
      <c r="J16" s="381"/>
      <c r="K16" s="736" t="s">
        <v>66</v>
      </c>
      <c r="L16" s="737"/>
      <c r="M16" s="736" t="s">
        <v>66</v>
      </c>
      <c r="N16" s="737"/>
      <c r="O16" s="384"/>
      <c r="P16" s="337" t="str">
        <f t="shared" si="0"/>
        <v>ok</v>
      </c>
      <c r="Q16" s="383" t="s">
        <v>650</v>
      </c>
      <c r="R16" s="7"/>
    </row>
    <row r="17" spans="1:18" ht="30.75" customHeight="1">
      <c r="A17" s="7"/>
      <c r="B17" s="773" t="s">
        <v>197</v>
      </c>
      <c r="C17" s="774"/>
      <c r="D17" s="774"/>
      <c r="E17" s="775"/>
      <c r="F17" s="67">
        <v>176</v>
      </c>
      <c r="G17" s="381"/>
      <c r="H17" s="381"/>
      <c r="I17" s="381"/>
      <c r="J17" s="381"/>
      <c r="K17" s="736" t="s">
        <v>66</v>
      </c>
      <c r="L17" s="737"/>
      <c r="M17" s="736" t="s">
        <v>66</v>
      </c>
      <c r="N17" s="737"/>
      <c r="O17" s="384"/>
      <c r="P17" s="337" t="str">
        <f t="shared" si="0"/>
        <v>ok</v>
      </c>
      <c r="Q17" s="383" t="s">
        <v>651</v>
      </c>
      <c r="R17" s="7"/>
    </row>
    <row r="18" spans="1:18" ht="30.75" customHeight="1">
      <c r="A18" s="7"/>
      <c r="B18" s="773" t="s">
        <v>200</v>
      </c>
      <c r="C18" s="774"/>
      <c r="D18" s="774"/>
      <c r="E18" s="775"/>
      <c r="F18" s="67" t="s">
        <v>184</v>
      </c>
      <c r="G18" s="381"/>
      <c r="H18" s="381"/>
      <c r="I18" s="381"/>
      <c r="J18" s="381"/>
      <c r="K18" s="736" t="s">
        <v>66</v>
      </c>
      <c r="L18" s="737"/>
      <c r="M18" s="736" t="s">
        <v>66</v>
      </c>
      <c r="N18" s="737"/>
      <c r="O18" s="384"/>
      <c r="P18" s="337" t="str">
        <f t="shared" si="0"/>
        <v>ok</v>
      </c>
      <c r="Q18" s="383" t="s">
        <v>652</v>
      </c>
      <c r="R18" s="7"/>
    </row>
    <row r="19" spans="1:18" ht="30.75" customHeight="1">
      <c r="A19" s="7"/>
      <c r="B19" s="773" t="s">
        <v>304</v>
      </c>
      <c r="C19" s="774"/>
      <c r="D19" s="774"/>
      <c r="E19" s="775"/>
      <c r="F19" s="67" t="s">
        <v>185</v>
      </c>
      <c r="G19" s="381"/>
      <c r="H19" s="381"/>
      <c r="I19" s="381"/>
      <c r="J19" s="381"/>
      <c r="K19" s="736" t="s">
        <v>66</v>
      </c>
      <c r="L19" s="737"/>
      <c r="M19" s="736" t="s">
        <v>66</v>
      </c>
      <c r="N19" s="737"/>
      <c r="O19" s="384"/>
      <c r="P19" s="337" t="str">
        <f t="shared" si="0"/>
        <v>ok</v>
      </c>
      <c r="Q19" s="383" t="s">
        <v>653</v>
      </c>
      <c r="R19" s="7"/>
    </row>
    <row r="20" spans="1:18" ht="30.75" customHeight="1">
      <c r="A20" s="7"/>
      <c r="B20" s="773" t="s">
        <v>199</v>
      </c>
      <c r="C20" s="774"/>
      <c r="D20" s="774"/>
      <c r="E20" s="775"/>
      <c r="F20" s="67" t="s">
        <v>186</v>
      </c>
      <c r="G20" s="381"/>
      <c r="H20" s="381"/>
      <c r="I20" s="381"/>
      <c r="J20" s="381"/>
      <c r="K20" s="736" t="s">
        <v>66</v>
      </c>
      <c r="L20" s="737"/>
      <c r="M20" s="736" t="s">
        <v>66</v>
      </c>
      <c r="N20" s="737"/>
      <c r="O20" s="384"/>
      <c r="P20" s="337" t="str">
        <f t="shared" si="0"/>
        <v>ok</v>
      </c>
      <c r="Q20" s="383" t="s">
        <v>654</v>
      </c>
      <c r="R20" s="7"/>
    </row>
    <row r="21" spans="1:18" ht="30.75" customHeight="1">
      <c r="A21" s="7"/>
      <c r="B21" s="773" t="s">
        <v>201</v>
      </c>
      <c r="C21" s="774"/>
      <c r="D21" s="774"/>
      <c r="E21" s="775"/>
      <c r="F21" s="67" t="s">
        <v>187</v>
      </c>
      <c r="G21" s="381"/>
      <c r="H21" s="381"/>
      <c r="I21" s="381"/>
      <c r="J21" s="381"/>
      <c r="K21" s="736" t="s">
        <v>66</v>
      </c>
      <c r="L21" s="737"/>
      <c r="M21" s="736" t="s">
        <v>66</v>
      </c>
      <c r="N21" s="737"/>
      <c r="O21" s="384"/>
      <c r="P21" s="337" t="str">
        <f t="shared" si="0"/>
        <v>ok</v>
      </c>
      <c r="Q21" s="383" t="s">
        <v>655</v>
      </c>
      <c r="R21" s="7"/>
    </row>
    <row r="22" spans="1:18" ht="30.75" customHeight="1">
      <c r="A22" s="7"/>
      <c r="B22" s="773" t="s">
        <v>305</v>
      </c>
      <c r="C22" s="774"/>
      <c r="D22" s="774"/>
      <c r="E22" s="775"/>
      <c r="F22" s="67" t="s">
        <v>188</v>
      </c>
      <c r="G22" s="381"/>
      <c r="H22" s="381"/>
      <c r="I22" s="381"/>
      <c r="J22" s="381"/>
      <c r="K22" s="736" t="s">
        <v>66</v>
      </c>
      <c r="L22" s="737"/>
      <c r="M22" s="736" t="s">
        <v>66</v>
      </c>
      <c r="N22" s="737"/>
      <c r="O22" s="384"/>
      <c r="P22" s="337" t="str">
        <f t="shared" si="0"/>
        <v>ok</v>
      </c>
      <c r="Q22" s="383" t="s">
        <v>656</v>
      </c>
      <c r="R22" s="7"/>
    </row>
    <row r="23" spans="1:18" ht="30.75" customHeight="1">
      <c r="A23" s="7"/>
      <c r="B23" s="773" t="s">
        <v>207</v>
      </c>
      <c r="C23" s="774"/>
      <c r="D23" s="774"/>
      <c r="E23" s="775"/>
      <c r="F23" s="67" t="s">
        <v>189</v>
      </c>
      <c r="G23" s="381"/>
      <c r="H23" s="67" t="s">
        <v>66</v>
      </c>
      <c r="I23" s="67" t="s">
        <v>66</v>
      </c>
      <c r="J23" s="381"/>
      <c r="K23" s="731"/>
      <c r="L23" s="732"/>
      <c r="M23" s="731"/>
      <c r="N23" s="732"/>
      <c r="O23" s="382"/>
      <c r="P23" s="337" t="str">
        <f>IF(G23=SUM(J23:N23),"ok","chyba")</f>
        <v>ok</v>
      </c>
      <c r="Q23" s="383" t="s">
        <v>657</v>
      </c>
      <c r="R23" s="7"/>
    </row>
    <row r="24" spans="1:18" ht="30.75" customHeight="1">
      <c r="A24" s="7"/>
      <c r="B24" s="773" t="s">
        <v>202</v>
      </c>
      <c r="C24" s="774"/>
      <c r="D24" s="774"/>
      <c r="E24" s="775"/>
      <c r="F24" s="67" t="s">
        <v>190</v>
      </c>
      <c r="G24" s="381"/>
      <c r="H24" s="67" t="s">
        <v>66</v>
      </c>
      <c r="I24" s="67" t="s">
        <v>66</v>
      </c>
      <c r="J24" s="381"/>
      <c r="K24" s="731"/>
      <c r="L24" s="732"/>
      <c r="M24" s="731"/>
      <c r="N24" s="732"/>
      <c r="O24" s="382"/>
      <c r="P24" s="337" t="str">
        <f>IF(G24=SUM(J24:N24),"ok","chyba")</f>
        <v>ok</v>
      </c>
      <c r="Q24" s="383" t="s">
        <v>658</v>
      </c>
      <c r="R24" s="7"/>
    </row>
    <row r="25" spans="1:18" ht="30.75" customHeight="1">
      <c r="A25" s="7"/>
      <c r="B25" s="773" t="s">
        <v>206</v>
      </c>
      <c r="C25" s="774"/>
      <c r="D25" s="774"/>
      <c r="E25" s="775"/>
      <c r="F25" s="67" t="s">
        <v>191</v>
      </c>
      <c r="G25" s="381"/>
      <c r="H25" s="67" t="s">
        <v>66</v>
      </c>
      <c r="I25" s="67" t="s">
        <v>66</v>
      </c>
      <c r="J25" s="381"/>
      <c r="K25" s="731"/>
      <c r="L25" s="732"/>
      <c r="M25" s="731"/>
      <c r="N25" s="732"/>
      <c r="O25" s="382"/>
      <c r="P25" s="337" t="str">
        <f>IF(G25=SUM(J25:N25),"ok","chyba")</f>
        <v>ok</v>
      </c>
      <c r="Q25" s="383" t="s">
        <v>659</v>
      </c>
      <c r="R25" s="7"/>
    </row>
    <row r="26" spans="1:18" ht="30.75" customHeight="1">
      <c r="A26" s="7"/>
      <c r="B26" s="773" t="s">
        <v>205</v>
      </c>
      <c r="C26" s="774"/>
      <c r="D26" s="774"/>
      <c r="E26" s="775"/>
      <c r="F26" s="67" t="s">
        <v>310</v>
      </c>
      <c r="G26" s="381"/>
      <c r="H26" s="67" t="s">
        <v>66</v>
      </c>
      <c r="I26" s="67" t="s">
        <v>66</v>
      </c>
      <c r="J26" s="381"/>
      <c r="K26" s="731"/>
      <c r="L26" s="732"/>
      <c r="M26" s="731"/>
      <c r="N26" s="732"/>
      <c r="O26" s="382"/>
      <c r="P26" s="337" t="str">
        <f>IF(G26=SUM(J26:N26),"ok","chyba")</f>
        <v>ok</v>
      </c>
      <c r="Q26" s="383" t="s">
        <v>660</v>
      </c>
      <c r="R26" s="7"/>
    </row>
    <row r="27" spans="1:18" ht="30.75" customHeight="1">
      <c r="A27" s="7"/>
      <c r="B27" s="773" t="s">
        <v>204</v>
      </c>
      <c r="C27" s="774"/>
      <c r="D27" s="774"/>
      <c r="E27" s="775"/>
      <c r="F27" s="67" t="s">
        <v>193</v>
      </c>
      <c r="G27" s="381"/>
      <c r="H27" s="67" t="s">
        <v>66</v>
      </c>
      <c r="I27" s="67" t="s">
        <v>66</v>
      </c>
      <c r="J27" s="381"/>
      <c r="K27" s="731"/>
      <c r="L27" s="732"/>
      <c r="M27" s="731"/>
      <c r="N27" s="732"/>
      <c r="O27" s="382"/>
      <c r="P27" s="337" t="str">
        <f>IF(G27=SUM(J27:N27),"ok","chyba")</f>
        <v>ok</v>
      </c>
      <c r="Q27" s="383" t="s">
        <v>661</v>
      </c>
      <c r="R27" s="7"/>
    </row>
    <row r="28" spans="1:18" ht="30.75" customHeight="1">
      <c r="A28" s="7"/>
      <c r="B28" s="773" t="s">
        <v>203</v>
      </c>
      <c r="C28" s="774"/>
      <c r="D28" s="774"/>
      <c r="E28" s="775"/>
      <c r="F28" s="67" t="s">
        <v>311</v>
      </c>
      <c r="G28" s="381"/>
      <c r="H28" s="381"/>
      <c r="I28" s="381"/>
      <c r="J28" s="381"/>
      <c r="K28" s="731"/>
      <c r="L28" s="732"/>
      <c r="M28" s="731"/>
      <c r="N28" s="732"/>
      <c r="O28" s="382"/>
      <c r="P28" s="337" t="str">
        <f>IF(G28=SUM(H28:N28),"ok","chyba")</f>
        <v>ok</v>
      </c>
      <c r="Q28" s="383" t="s">
        <v>662</v>
      </c>
      <c r="R28" s="7"/>
    </row>
    <row r="29" spans="1:18" ht="23.25" customHeight="1" hidden="1">
      <c r="A29" s="7"/>
      <c r="B29" s="62" t="s">
        <v>124</v>
      </c>
      <c r="C29" s="62"/>
      <c r="D29" s="62"/>
      <c r="E29" s="62"/>
      <c r="F29" s="61">
        <v>176</v>
      </c>
      <c r="G29" s="63"/>
      <c r="H29" s="63"/>
      <c r="I29" s="63"/>
      <c r="J29" s="63"/>
      <c r="K29" s="63"/>
      <c r="L29" s="63"/>
      <c r="M29" s="63"/>
      <c r="N29" s="63"/>
      <c r="O29" s="385"/>
      <c r="P29" s="386"/>
      <c r="Q29" s="29"/>
      <c r="R29" s="7"/>
    </row>
    <row r="30" spans="1:18" ht="15" customHeight="1">
      <c r="A30" s="7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385"/>
      <c r="P30" s="386"/>
      <c r="Q30" s="29"/>
      <c r="R30" s="7"/>
    </row>
    <row r="31" spans="1:18" ht="15" customHeight="1">
      <c r="A31" s="7"/>
      <c r="B31" s="64"/>
      <c r="C31" s="64"/>
      <c r="D31" s="64"/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385"/>
      <c r="P31" s="386"/>
      <c r="Q31" s="29"/>
      <c r="R31" s="7"/>
    </row>
    <row r="32" spans="1:18" ht="29.25" customHeight="1">
      <c r="A32" s="7"/>
      <c r="B32" s="73" t="s">
        <v>589</v>
      </c>
      <c r="C32" s="7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87"/>
      <c r="P32" s="388"/>
      <c r="Q32" s="6"/>
      <c r="R32" s="7"/>
    </row>
    <row r="33" spans="1:18" ht="21" customHeight="1">
      <c r="A33" s="7"/>
      <c r="B33" s="594"/>
      <c r="C33" s="595"/>
      <c r="D33" s="765"/>
      <c r="E33" s="750"/>
      <c r="F33" s="591" t="s">
        <v>65</v>
      </c>
      <c r="G33" s="594" t="s">
        <v>71</v>
      </c>
      <c r="H33" s="750"/>
      <c r="I33" s="783" t="s">
        <v>306</v>
      </c>
      <c r="J33" s="783"/>
      <c r="K33" s="783"/>
      <c r="L33" s="595" t="s">
        <v>663</v>
      </c>
      <c r="M33" s="595"/>
      <c r="N33" s="596"/>
      <c r="O33" s="363"/>
      <c r="P33" s="328"/>
      <c r="Q33" s="28"/>
      <c r="R33" s="7"/>
    </row>
    <row r="34" spans="1:18" ht="14.25" customHeight="1">
      <c r="A34" s="7"/>
      <c r="B34" s="751"/>
      <c r="C34" s="766"/>
      <c r="D34" s="767"/>
      <c r="E34" s="752"/>
      <c r="F34" s="745"/>
      <c r="G34" s="751"/>
      <c r="H34" s="752"/>
      <c r="I34" s="783"/>
      <c r="J34" s="783"/>
      <c r="K34" s="783"/>
      <c r="L34" s="764"/>
      <c r="M34" s="764"/>
      <c r="N34" s="784"/>
      <c r="O34" s="363"/>
      <c r="P34" s="328"/>
      <c r="Q34" s="28"/>
      <c r="R34" s="7"/>
    </row>
    <row r="35" spans="1:18" ht="2.25" customHeight="1" hidden="1">
      <c r="A35" s="7"/>
      <c r="B35" s="753"/>
      <c r="C35" s="768"/>
      <c r="D35" s="768"/>
      <c r="E35" s="754"/>
      <c r="F35" s="746"/>
      <c r="G35" s="753"/>
      <c r="H35" s="754"/>
      <c r="I35" s="783"/>
      <c r="J35" s="783"/>
      <c r="K35" s="783"/>
      <c r="L35" s="151"/>
      <c r="M35" s="151"/>
      <c r="N35" s="84"/>
      <c r="O35" s="389"/>
      <c r="P35" s="390"/>
      <c r="Q35" s="47"/>
      <c r="R35" s="7"/>
    </row>
    <row r="36" spans="1:18" ht="24.75" customHeight="1">
      <c r="A36" s="7"/>
      <c r="B36" s="788" t="s">
        <v>63</v>
      </c>
      <c r="C36" s="789"/>
      <c r="D36" s="790"/>
      <c r="E36" s="82"/>
      <c r="F36" s="80" t="s">
        <v>64</v>
      </c>
      <c r="G36" s="786">
        <v>1</v>
      </c>
      <c r="H36" s="787"/>
      <c r="I36" s="591">
        <v>2</v>
      </c>
      <c r="J36" s="733"/>
      <c r="K36" s="734"/>
      <c r="L36" s="582">
        <v>3</v>
      </c>
      <c r="M36" s="583"/>
      <c r="N36" s="735"/>
      <c r="O36" s="389"/>
      <c r="P36" s="390"/>
      <c r="Q36" s="47"/>
      <c r="R36" s="7"/>
    </row>
    <row r="37" spans="1:18" ht="36.75" customHeight="1">
      <c r="A37" s="7"/>
      <c r="B37" s="563" t="s">
        <v>209</v>
      </c>
      <c r="C37" s="564"/>
      <c r="D37" s="577"/>
      <c r="E37" s="578"/>
      <c r="F37" s="163">
        <v>181</v>
      </c>
      <c r="G37" s="760"/>
      <c r="H37" s="761"/>
      <c r="I37" s="757"/>
      <c r="J37" s="758"/>
      <c r="K37" s="759"/>
      <c r="L37" s="760"/>
      <c r="M37" s="785"/>
      <c r="N37" s="593"/>
      <c r="O37" s="389"/>
      <c r="P37" s="390"/>
      <c r="Q37" s="47"/>
      <c r="R37" s="7"/>
    </row>
    <row r="38" spans="1:18" ht="36.75" customHeight="1">
      <c r="A38" s="7"/>
      <c r="B38" s="600" t="s">
        <v>235</v>
      </c>
      <c r="C38" s="601"/>
      <c r="D38" s="747"/>
      <c r="E38" s="748"/>
      <c r="F38" s="4" t="s">
        <v>166</v>
      </c>
      <c r="G38" s="769" t="s">
        <v>66</v>
      </c>
      <c r="H38" s="770"/>
      <c r="I38" s="755"/>
      <c r="J38" s="756"/>
      <c r="K38" s="756"/>
      <c r="L38" s="771"/>
      <c r="M38" s="771"/>
      <c r="N38" s="772"/>
      <c r="O38" s="389"/>
      <c r="P38" s="390"/>
      <c r="Q38" s="393"/>
      <c r="R38" s="7"/>
    </row>
    <row r="39" spans="1:18" ht="8.25" customHeight="1">
      <c r="A39" s="7"/>
      <c r="B39" s="15"/>
      <c r="C39" s="15"/>
      <c r="D39" s="15"/>
      <c r="E39" s="15"/>
      <c r="F39" s="15"/>
      <c r="G39" s="19"/>
      <c r="H39" s="19"/>
      <c r="I39" s="19"/>
      <c r="J39" s="19"/>
      <c r="K39" s="19"/>
      <c r="L39" s="19"/>
      <c r="M39" s="19"/>
      <c r="N39" s="19"/>
      <c r="O39" s="364"/>
      <c r="P39" s="325"/>
      <c r="Q39" s="20"/>
      <c r="R39" s="7"/>
    </row>
    <row r="40" spans="1:18" ht="8.25" customHeight="1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64"/>
      <c r="P40" s="325"/>
      <c r="Q40" s="20"/>
      <c r="R40" s="7"/>
    </row>
    <row r="41" spans="1:18" ht="8.25" customHeight="1">
      <c r="A41" s="7"/>
      <c r="B41" s="28"/>
      <c r="C41" s="28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64"/>
      <c r="P41" s="325"/>
      <c r="Q41" s="20"/>
      <c r="R41" s="7"/>
    </row>
    <row r="42" spans="1:18" ht="13.5" customHeight="1">
      <c r="A42" s="7"/>
      <c r="B42" s="28"/>
      <c r="C42" s="28"/>
      <c r="D42" s="28"/>
      <c r="E42" s="28"/>
      <c r="F42" s="28"/>
      <c r="G42" s="20"/>
      <c r="H42" s="20"/>
      <c r="I42" s="20"/>
      <c r="J42" s="20"/>
      <c r="K42" s="20"/>
      <c r="L42" s="20"/>
      <c r="M42" s="20"/>
      <c r="N42" s="20"/>
      <c r="O42" s="364"/>
      <c r="P42" s="325"/>
      <c r="Q42" s="20"/>
      <c r="R42" s="7"/>
    </row>
    <row r="43" spans="1:18" s="175" customFormat="1" ht="13.5" customHeight="1">
      <c r="A43" s="158"/>
      <c r="B43" s="174"/>
      <c r="C43" s="49"/>
      <c r="D43" s="28"/>
      <c r="E43" s="28"/>
      <c r="F43" s="28"/>
      <c r="G43" s="20"/>
      <c r="H43" s="20"/>
      <c r="I43" s="20"/>
      <c r="J43" s="20"/>
      <c r="K43" s="20"/>
      <c r="L43" s="20"/>
      <c r="M43" s="20"/>
      <c r="N43" s="20"/>
      <c r="O43" s="364"/>
      <c r="P43" s="325"/>
      <c r="Q43" s="20"/>
      <c r="R43" s="158"/>
    </row>
    <row r="44" spans="1:18" s="175" customFormat="1" ht="51.75" customHeight="1">
      <c r="A44" s="158"/>
      <c r="B44" s="28"/>
      <c r="C44" s="764"/>
      <c r="D44" s="28"/>
      <c r="E44" s="764"/>
      <c r="F44" s="28"/>
      <c r="G44" s="764"/>
      <c r="H44" s="28"/>
      <c r="I44" s="764"/>
      <c r="J44" s="28"/>
      <c r="K44" s="764"/>
      <c r="L44" s="28"/>
      <c r="M44" s="28"/>
      <c r="N44" s="764"/>
      <c r="O44" s="363"/>
      <c r="P44" s="328"/>
      <c r="Q44" s="48"/>
      <c r="R44" s="158"/>
    </row>
    <row r="45" spans="1:18" s="175" customFormat="1" ht="48.75" customHeight="1">
      <c r="A45" s="158"/>
      <c r="B45" s="28"/>
      <c r="C45" s="764"/>
      <c r="D45" s="28"/>
      <c r="E45" s="764"/>
      <c r="F45" s="28"/>
      <c r="G45" s="764"/>
      <c r="H45" s="28"/>
      <c r="I45" s="764"/>
      <c r="J45" s="28"/>
      <c r="K45" s="764"/>
      <c r="L45" s="28"/>
      <c r="M45" s="28"/>
      <c r="N45" s="764"/>
      <c r="O45" s="363"/>
      <c r="P45" s="328"/>
      <c r="Q45" s="20"/>
      <c r="R45" s="158"/>
    </row>
    <row r="46" spans="1:18" s="175" customFormat="1" ht="15" customHeight="1">
      <c r="A46" s="158"/>
      <c r="B46" s="28"/>
      <c r="C46" s="20"/>
      <c r="D46" s="28"/>
      <c r="E46" s="20"/>
      <c r="F46" s="28"/>
      <c r="G46" s="20"/>
      <c r="H46" s="28"/>
      <c r="I46" s="20"/>
      <c r="J46" s="28"/>
      <c r="K46" s="20"/>
      <c r="L46" s="28"/>
      <c r="M46" s="28"/>
      <c r="N46" s="20"/>
      <c r="O46" s="364"/>
      <c r="P46" s="325"/>
      <c r="Q46" s="20"/>
      <c r="R46" s="158"/>
    </row>
    <row r="47" spans="1:18" s="175" customFormat="1" ht="37.5" customHeight="1">
      <c r="A47" s="158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64"/>
      <c r="P47" s="325"/>
      <c r="Q47" s="20"/>
      <c r="R47" s="158"/>
    </row>
    <row r="48" spans="1:18" s="175" customFormat="1" ht="37.5" customHeight="1">
      <c r="A48" s="158"/>
      <c r="B48" s="27"/>
      <c r="C48" s="20"/>
      <c r="D48" s="27"/>
      <c r="E48" s="20"/>
      <c r="F48" s="27"/>
      <c r="G48" s="20"/>
      <c r="H48" s="27"/>
      <c r="I48" s="20"/>
      <c r="J48" s="27"/>
      <c r="K48" s="20"/>
      <c r="L48" s="27"/>
      <c r="M48" s="27"/>
      <c r="N48" s="20"/>
      <c r="O48" s="364"/>
      <c r="P48" s="325"/>
      <c r="Q48" s="20"/>
      <c r="R48" s="158"/>
    </row>
    <row r="49" spans="1:18" s="175" customFormat="1" ht="78" customHeight="1">
      <c r="A49" s="158"/>
      <c r="B49" s="27"/>
      <c r="C49" s="20"/>
      <c r="D49" s="27"/>
      <c r="E49" s="20"/>
      <c r="F49" s="27"/>
      <c r="G49" s="20"/>
      <c r="H49" s="27"/>
      <c r="I49" s="20"/>
      <c r="J49" s="27"/>
      <c r="K49" s="20"/>
      <c r="L49" s="27"/>
      <c r="M49" s="27"/>
      <c r="N49" s="20"/>
      <c r="O49" s="364"/>
      <c r="P49" s="325"/>
      <c r="Q49" s="20"/>
      <c r="R49" s="158"/>
    </row>
    <row r="50" spans="1:18" s="175" customFormat="1" ht="78" customHeight="1">
      <c r="A50" s="158"/>
      <c r="B50" s="176"/>
      <c r="C50" s="20"/>
      <c r="D50" s="176"/>
      <c r="E50" s="20"/>
      <c r="F50" s="176"/>
      <c r="G50" s="20"/>
      <c r="H50" s="176"/>
      <c r="I50" s="20"/>
      <c r="J50" s="176"/>
      <c r="K50" s="20"/>
      <c r="L50" s="176"/>
      <c r="M50" s="176"/>
      <c r="N50" s="20"/>
      <c r="O50" s="364"/>
      <c r="P50" s="364"/>
      <c r="Q50" s="20"/>
      <c r="R50" s="158"/>
    </row>
    <row r="51" spans="1:18" s="175" customFormat="1" ht="81.75" customHeight="1">
      <c r="A51" s="158"/>
      <c r="B51" s="27"/>
      <c r="C51" s="20"/>
      <c r="D51" s="27"/>
      <c r="E51" s="20"/>
      <c r="F51" s="27"/>
      <c r="G51" s="20"/>
      <c r="H51" s="27"/>
      <c r="I51" s="20"/>
      <c r="J51" s="27"/>
      <c r="K51" s="20"/>
      <c r="L51" s="27"/>
      <c r="M51" s="27"/>
      <c r="N51" s="20"/>
      <c r="O51" s="364"/>
      <c r="P51" s="364"/>
      <c r="Q51" s="20"/>
      <c r="R51" s="158"/>
    </row>
    <row r="52" spans="1:18" ht="21" customHeight="1">
      <c r="A52" s="7"/>
      <c r="B52" s="762"/>
      <c r="C52" s="762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391"/>
      <c r="P52" s="391"/>
      <c r="Q52" s="44"/>
      <c r="R52" s="7"/>
    </row>
    <row r="53" spans="1:18" ht="39.75" customHeight="1" thickBot="1">
      <c r="A53" s="7"/>
      <c r="B53" s="177" t="s">
        <v>172</v>
      </c>
      <c r="C53" s="49"/>
      <c r="D53" s="20"/>
      <c r="E53" s="20"/>
      <c r="F53" s="20"/>
      <c r="G53" s="20"/>
      <c r="H53" s="29"/>
      <c r="I53" s="29"/>
      <c r="J53" s="29"/>
      <c r="K53" s="29"/>
      <c r="L53" s="29"/>
      <c r="M53" s="29"/>
      <c r="N53" s="50"/>
      <c r="O53" s="392"/>
      <c r="P53" s="392"/>
      <c r="Q53" s="48"/>
      <c r="R53" s="7"/>
    </row>
    <row r="54" spans="1:18" ht="111" customHeight="1" thickBot="1">
      <c r="A54" s="7"/>
      <c r="B54" s="738"/>
      <c r="C54" s="739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1"/>
      <c r="O54" s="156"/>
      <c r="P54" s="156"/>
      <c r="Q54" s="48"/>
      <c r="R54" s="7"/>
    </row>
    <row r="55" spans="1:18" ht="9" customHeight="1">
      <c r="A55" s="7"/>
      <c r="B55" s="762"/>
      <c r="C55" s="762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44"/>
      <c r="P55" s="44"/>
      <c r="Q55" s="176"/>
      <c r="R55" s="7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83">
    <mergeCell ref="B24:E24"/>
    <mergeCell ref="B22:E22"/>
    <mergeCell ref="B28:E28"/>
    <mergeCell ref="B27:E27"/>
    <mergeCell ref="M22:N22"/>
    <mergeCell ref="M28:N28"/>
    <mergeCell ref="M23:N23"/>
    <mergeCell ref="B26:E26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K19:L19"/>
    <mergeCell ref="I33:K35"/>
    <mergeCell ref="L33:N34"/>
    <mergeCell ref="K22:L22"/>
    <mergeCell ref="K25:L25"/>
    <mergeCell ref="K27:L27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</mergeCells>
  <conditionalFormatting sqref="P13:P20">
    <cfRule type="cellIs" priority="5" dxfId="1" operator="equal" stopIfTrue="1">
      <formula>"chyba"</formula>
    </cfRule>
  </conditionalFormatting>
  <conditionalFormatting sqref="P21">
    <cfRule type="cellIs" priority="4" dxfId="1" operator="equal" stopIfTrue="1">
      <formula>"chyba"</formula>
    </cfRule>
  </conditionalFormatting>
  <conditionalFormatting sqref="P22">
    <cfRule type="cellIs" priority="3" dxfId="1" operator="equal" stopIfTrue="1">
      <formula>"chyba"</formula>
    </cfRule>
  </conditionalFormatting>
  <conditionalFormatting sqref="P23:P28">
    <cfRule type="cellIs" priority="2" dxfId="1" operator="equal" stopIfTrue="1">
      <formula>"chyba"</formula>
    </cfRule>
  </conditionalFormatting>
  <conditionalFormatting sqref="P3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7:C48 E47:E48 I47:I48 K47:K48 G47:G48 N47:P48">
      <formula1>0</formula1>
      <formula2>9999999</formula2>
    </dataValidation>
    <dataValidation type="whole" allowBlank="1" showErrorMessage="1" errorTitle="Pozor!" error="Vkládejte pouze číselné hodnoty!" sqref="N29:P29 M7:P11 M12:M29 G7:L29">
      <formula1>0</formula1>
      <formula2>99999999</formula2>
    </dataValidation>
    <dataValidation allowBlank="1" showErrorMessage="1" errorTitle="Pozor!" error="Vkládejte pouze číselné hodnoty!" sqref="G37 L37:M37 I37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112.125" style="146" customWidth="1"/>
    <col min="2" max="16384" width="9.625" style="139" customWidth="1"/>
  </cols>
  <sheetData>
    <row r="1" ht="15.75">
      <c r="A1" s="138" t="s">
        <v>423</v>
      </c>
    </row>
    <row r="2" ht="18">
      <c r="A2" s="140"/>
    </row>
    <row r="3" ht="18">
      <c r="A3" s="140" t="s">
        <v>238</v>
      </c>
    </row>
    <row r="4" ht="18">
      <c r="A4" s="140"/>
    </row>
    <row r="5" ht="15">
      <c r="A5" s="141"/>
    </row>
    <row r="6" ht="15.75">
      <c r="A6" s="142" t="s">
        <v>215</v>
      </c>
    </row>
    <row r="7" ht="15">
      <c r="A7" s="124" t="s">
        <v>489</v>
      </c>
    </row>
    <row r="8" ht="15">
      <c r="A8" s="124" t="s">
        <v>490</v>
      </c>
    </row>
    <row r="9" ht="15">
      <c r="A9" s="124" t="s">
        <v>239</v>
      </c>
    </row>
    <row r="10" spans="1:4" ht="15">
      <c r="A10" s="124" t="s">
        <v>240</v>
      </c>
      <c r="D10" s="143"/>
    </row>
    <row r="11" ht="15">
      <c r="A11" s="124" t="s">
        <v>241</v>
      </c>
    </row>
    <row r="12" ht="15">
      <c r="A12" s="124" t="s">
        <v>242</v>
      </c>
    </row>
    <row r="13" ht="15">
      <c r="A13" s="124" t="s">
        <v>441</v>
      </c>
    </row>
    <row r="14" ht="15">
      <c r="A14" s="124" t="s">
        <v>243</v>
      </c>
    </row>
    <row r="15" ht="15">
      <c r="A15" s="124" t="s">
        <v>382</v>
      </c>
    </row>
    <row r="16" ht="15">
      <c r="A16" s="124" t="s">
        <v>244</v>
      </c>
    </row>
    <row r="17" ht="15">
      <c r="A17" s="124" t="s">
        <v>245</v>
      </c>
    </row>
    <row r="18" ht="15">
      <c r="A18" s="124" t="s">
        <v>246</v>
      </c>
    </row>
    <row r="19" ht="15">
      <c r="A19" s="124" t="s">
        <v>247</v>
      </c>
    </row>
    <row r="20" ht="15">
      <c r="A20" s="124" t="s">
        <v>248</v>
      </c>
    </row>
    <row r="21" ht="15">
      <c r="A21" s="124" t="s">
        <v>249</v>
      </c>
    </row>
    <row r="22" ht="15">
      <c r="A22" s="124" t="s">
        <v>431</v>
      </c>
    </row>
    <row r="23" ht="15">
      <c r="A23" s="124"/>
    </row>
    <row r="24" ht="15">
      <c r="A24" s="124"/>
    </row>
    <row r="25" ht="15.75">
      <c r="A25" s="145" t="s">
        <v>250</v>
      </c>
    </row>
    <row r="26" ht="15">
      <c r="A26" s="124" t="s">
        <v>313</v>
      </c>
    </row>
    <row r="27" ht="15">
      <c r="A27" s="124" t="s">
        <v>314</v>
      </c>
    </row>
    <row r="28" ht="15">
      <c r="A28" s="124" t="s">
        <v>315</v>
      </c>
    </row>
    <row r="29" ht="15">
      <c r="A29" s="124" t="s">
        <v>316</v>
      </c>
    </row>
    <row r="30" ht="15">
      <c r="A30" s="124" t="s">
        <v>317</v>
      </c>
    </row>
    <row r="31" ht="15">
      <c r="A31" s="124" t="s">
        <v>318</v>
      </c>
    </row>
    <row r="32" ht="15">
      <c r="A32" s="124" t="s">
        <v>319</v>
      </c>
    </row>
    <row r="33" ht="15">
      <c r="A33" s="124" t="s">
        <v>320</v>
      </c>
    </row>
    <row r="34" ht="15">
      <c r="A34" s="124" t="s">
        <v>321</v>
      </c>
    </row>
    <row r="35" ht="15">
      <c r="A35" s="124" t="s">
        <v>322</v>
      </c>
    </row>
    <row r="36" ht="15">
      <c r="A36" s="124" t="s">
        <v>323</v>
      </c>
    </row>
    <row r="37" ht="15">
      <c r="A37" s="124" t="s">
        <v>324</v>
      </c>
    </row>
    <row r="38" ht="15">
      <c r="A38" s="124" t="s">
        <v>325</v>
      </c>
    </row>
    <row r="39" ht="15">
      <c r="A39" s="124" t="s">
        <v>326</v>
      </c>
    </row>
    <row r="40" ht="15">
      <c r="A40" s="124" t="s">
        <v>491</v>
      </c>
    </row>
    <row r="41" ht="15">
      <c r="A41" s="124" t="s">
        <v>327</v>
      </c>
    </row>
    <row r="42" ht="15">
      <c r="A42" s="124" t="s">
        <v>492</v>
      </c>
    </row>
    <row r="43" ht="15">
      <c r="A43" s="124" t="s">
        <v>493</v>
      </c>
    </row>
    <row r="44" ht="15">
      <c r="A44" s="111" t="s">
        <v>495</v>
      </c>
    </row>
    <row r="45" ht="15">
      <c r="A45" s="228" t="s">
        <v>496</v>
      </c>
    </row>
    <row r="46" ht="15">
      <c r="A46" s="228" t="s">
        <v>497</v>
      </c>
    </row>
    <row r="47" ht="15">
      <c r="A47" s="228" t="s">
        <v>494</v>
      </c>
    </row>
    <row r="48" ht="15.75">
      <c r="A48" s="408" t="s">
        <v>724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4.25390625" style="0" customWidth="1"/>
  </cols>
  <sheetData>
    <row r="1" ht="15">
      <c r="A1" s="138" t="s">
        <v>422</v>
      </c>
    </row>
    <row r="3" ht="14.25">
      <c r="A3" s="124"/>
    </row>
    <row r="4" ht="15">
      <c r="A4" s="145" t="s">
        <v>449</v>
      </c>
    </row>
    <row r="5" ht="14.25">
      <c r="A5" s="124" t="s">
        <v>255</v>
      </c>
    </row>
    <row r="6" ht="14.25">
      <c r="A6" s="124" t="s">
        <v>251</v>
      </c>
    </row>
    <row r="7" ht="14.25">
      <c r="A7" s="124" t="s">
        <v>252</v>
      </c>
    </row>
    <row r="8" ht="14.25">
      <c r="A8" s="124" t="s">
        <v>253</v>
      </c>
    </row>
    <row r="9" ht="14.25">
      <c r="A9" s="124" t="s">
        <v>582</v>
      </c>
    </row>
    <row r="10" ht="14.25">
      <c r="A10" s="124" t="s">
        <v>583</v>
      </c>
    </row>
    <row r="11" ht="14.25">
      <c r="A11" s="124" t="s">
        <v>584</v>
      </c>
    </row>
    <row r="12" ht="14.25">
      <c r="A12" s="124" t="s">
        <v>585</v>
      </c>
    </row>
    <row r="13" ht="14.25">
      <c r="A13" s="124" t="s">
        <v>586</v>
      </c>
    </row>
    <row r="14" ht="14.25">
      <c r="A14" s="124"/>
    </row>
    <row r="15" ht="13.5" customHeight="1">
      <c r="A15" s="144"/>
    </row>
    <row r="16" ht="15">
      <c r="A16" s="145" t="s">
        <v>328</v>
      </c>
    </row>
    <row r="17" ht="14.25">
      <c r="A17" s="124" t="s">
        <v>446</v>
      </c>
    </row>
    <row r="18" ht="14.25">
      <c r="A18" s="124" t="s">
        <v>445</v>
      </c>
    </row>
    <row r="19" ht="14.25">
      <c r="A19" s="124" t="s">
        <v>0</v>
      </c>
    </row>
    <row r="20" ht="14.25">
      <c r="A20" s="124" t="s">
        <v>1</v>
      </c>
    </row>
    <row r="21" ht="14.25">
      <c r="A21" s="124" t="s">
        <v>447</v>
      </c>
    </row>
    <row r="22" ht="14.25">
      <c r="A22" s="124" t="s">
        <v>391</v>
      </c>
    </row>
    <row r="23" ht="14.25">
      <c r="A23" s="124" t="s">
        <v>2</v>
      </c>
    </row>
    <row r="24" ht="14.25">
      <c r="A24" s="124" t="s">
        <v>499</v>
      </c>
    </row>
    <row r="25" ht="14.25">
      <c r="A25" s="124" t="s">
        <v>498</v>
      </c>
    </row>
    <row r="26" ht="14.25">
      <c r="A26" s="124" t="s">
        <v>3</v>
      </c>
    </row>
    <row r="27" ht="14.25">
      <c r="A27" s="124" t="s">
        <v>329</v>
      </c>
    </row>
    <row r="28" ht="14.25">
      <c r="A28" s="124" t="s">
        <v>500</v>
      </c>
    </row>
    <row r="29" ht="14.25">
      <c r="A29" s="124" t="s">
        <v>501</v>
      </c>
    </row>
    <row r="30" ht="14.25">
      <c r="A30" s="124" t="s">
        <v>330</v>
      </c>
    </row>
    <row r="31" ht="14.25">
      <c r="A31" s="124" t="s">
        <v>331</v>
      </c>
    </row>
    <row r="32" ht="14.25">
      <c r="A32" s="124" t="s">
        <v>332</v>
      </c>
    </row>
    <row r="33" ht="14.25">
      <c r="A33" s="124" t="s">
        <v>587</v>
      </c>
    </row>
    <row r="34" ht="14.25">
      <c r="A34" s="124"/>
    </row>
    <row r="35" ht="14.25">
      <c r="A35" s="125"/>
    </row>
    <row r="36" ht="15">
      <c r="A36" s="145" t="s">
        <v>573</v>
      </c>
    </row>
    <row r="37" ht="15">
      <c r="A37" s="145"/>
    </row>
    <row r="38" ht="20.25" customHeight="1">
      <c r="A38" s="124" t="s">
        <v>333</v>
      </c>
    </row>
    <row r="39" ht="11.25" customHeight="1">
      <c r="A39" s="124"/>
    </row>
    <row r="40" ht="17.25" customHeight="1">
      <c r="A40" s="124" t="s">
        <v>442</v>
      </c>
    </row>
    <row r="41" ht="14.25">
      <c r="A41" s="124" t="s">
        <v>390</v>
      </c>
    </row>
    <row r="42" ht="14.25">
      <c r="A42" s="124" t="s">
        <v>612</v>
      </c>
    </row>
    <row r="43" ht="15.75" customHeight="1">
      <c r="A43" s="124" t="s">
        <v>502</v>
      </c>
    </row>
    <row r="44" ht="14.25">
      <c r="A44" s="124" t="s">
        <v>503</v>
      </c>
    </row>
    <row r="45" ht="14.25">
      <c r="A45" s="124" t="s">
        <v>504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Soukup Aleš (MPSV)</cp:lastModifiedBy>
  <cp:lastPrinted>2016-11-21T08:03:33Z</cp:lastPrinted>
  <dcterms:created xsi:type="dcterms:W3CDTF">2002-09-23T07:59:31Z</dcterms:created>
  <dcterms:modified xsi:type="dcterms:W3CDTF">2016-12-01T08:50:26Z</dcterms:modified>
  <cp:category/>
  <cp:version/>
  <cp:contentType/>
  <cp:contentStatus/>
</cp:coreProperties>
</file>