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nová budova" sheetId="1" r:id="rId1"/>
    <sheet name="rekonstrukce budovy" sheetId="2" r:id="rId2"/>
  </sheets>
  <definedNames>
    <definedName name="_xlnm.Print_Area" localSheetId="0">'nová budova'!$A$1:$F$38</definedName>
    <definedName name="_xlnm.Print_Area" localSheetId="1">'rekonstrukce budovy'!$A$1:$H$51</definedName>
  </definedNames>
  <calcPr fullCalcOnLoad="1"/>
</workbook>
</file>

<file path=xl/sharedStrings.xml><?xml version="1.0" encoding="utf-8"?>
<sst xmlns="http://schemas.openxmlformats.org/spreadsheetml/2006/main" count="148" uniqueCount="74">
  <si>
    <t xml:space="preserve">PP kotelen a jiných výše neuvedených </t>
  </si>
  <si>
    <t>EPS - pořízení</t>
  </si>
  <si>
    <t>Vyvolávací systém</t>
  </si>
  <si>
    <t>Náhradní zdroj</t>
  </si>
  <si>
    <t>Strukturovaná kabeláž</t>
  </si>
  <si>
    <t>Zvedací plošina</t>
  </si>
  <si>
    <t>Trubní vedení</t>
  </si>
  <si>
    <t>Trubní kanalizace</t>
  </si>
  <si>
    <t>Oplocení</t>
  </si>
  <si>
    <t>Klimatizace multisplit</t>
  </si>
  <si>
    <t>Klimatizace - výkon ( 9-30 kW)</t>
  </si>
  <si>
    <t>Klimatizace - výkon ( 2-8 kW)</t>
  </si>
  <si>
    <t xml:space="preserve">Interaktivní tabule </t>
  </si>
  <si>
    <t>PP hala a komunikační prostory</t>
  </si>
  <si>
    <t>Příprava - Náklady přípravy a zabezpečení akce nepřesáhne 10% z celkových nákladů akce</t>
  </si>
  <si>
    <t xml:space="preserve">Obestavěný prostor </t>
  </si>
  <si>
    <t xml:space="preserve">Celkové náklady na projektovou studii akce nepřesáhnou 100 tis. kč bez DPH. </t>
  </si>
  <si>
    <t>Celkové náklady na pořízení pracovního místa nepřekročí částku 1,6 mil. Kč u novostaveb (bez nákladů na pořízení pozemků a případné odstranění stávajících staveb a porostů).</t>
  </si>
  <si>
    <t>Celkové náklady na pořízení pracovního místa nepřekročí částku na rekonstrukci pracovního místa 1,0 mil. Kč.</t>
  </si>
  <si>
    <t>EZS ( pořízení / zhodnocení )</t>
  </si>
  <si>
    <t>EPS ( pořízení / zhodnocení )</t>
  </si>
  <si>
    <t>Vyvolávací systém ( pořízení / zhodnocení )</t>
  </si>
  <si>
    <t>Docházkový systém ( pořízení / zhodnocení )</t>
  </si>
  <si>
    <t>Náhradní zdroj  ( pořízení / zhodnocení )</t>
  </si>
  <si>
    <t>Výtah ( max. 5 nástupních stanic, nosnost nad 320 kg)</t>
  </si>
  <si>
    <t xml:space="preserve">Střecha - rekonstrukce a zateplení </t>
  </si>
  <si>
    <t xml:space="preserve">Celkové stavební náklady na pořízení ploch charakteru pozemních komunikací nesmí překročit částku </t>
  </si>
  <si>
    <t>EZS - pořízení</t>
  </si>
  <si>
    <t>součet finančních prostředků /*</t>
  </si>
  <si>
    <t xml:space="preserve"> /* souhrn finančních prostředků se rovná souhrnu finančních prostředků v ZFO formuláři</t>
  </si>
  <si>
    <t xml:space="preserve">Celkové stavební náklady na technické zhodnocení ploch charakteru pozemních komunikací nesmí překročit částku </t>
  </si>
  <si>
    <t>PP kanceláří, pracoven, archívů, skladů,učeben, školících místností, jídelen, jednacích a zasedacích místností</t>
  </si>
  <si>
    <r>
      <t xml:space="preserve">Okenní otvory - technické zhodnocení </t>
    </r>
    <r>
      <rPr>
        <i/>
        <sz val="8"/>
        <rFont val="Arial"/>
        <family val="2"/>
      </rPr>
      <t>(v odůvodněných případech lze čerpat 10 tis. Kč/m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</si>
  <si>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r>
      <t xml:space="preserve">Dveřní otvory - technické zhodnocení  </t>
    </r>
    <r>
      <rPr>
        <i/>
        <sz val="8"/>
        <rFont val="Arial"/>
        <family val="2"/>
      </rPr>
      <t>(v odůvodněných případech lze čerpat 10 tis. Kč/m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</si>
  <si>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r>
      <t xml:space="preserve">               - oprava                                     </t>
    </r>
    <r>
      <rPr>
        <i/>
        <sz val="8"/>
        <rFont val="Arial CE"/>
        <family val="0"/>
      </rPr>
      <t xml:space="preserve"> (v odůvodněných případech lze čerpat 10 tis. Kč/m</t>
    </r>
    <r>
      <rPr>
        <i/>
        <vertAlign val="superscript"/>
        <sz val="8"/>
        <rFont val="Arial CE"/>
        <family val="0"/>
      </rPr>
      <t>2</t>
    </r>
    <r>
      <rPr>
        <i/>
        <sz val="8"/>
        <rFont val="Arial CE"/>
        <family val="0"/>
      </rPr>
      <t>)</t>
    </r>
  </si>
  <si>
    <t>Pořizovací cena v Kč za jednu měrnou jednotku                  (vč. DPH)</t>
  </si>
  <si>
    <t>Limit                                                                            (viz. Dokumentace programu 113 340)</t>
  </si>
  <si>
    <r>
      <t>m</t>
    </r>
    <r>
      <rPr>
        <vertAlign val="superscript"/>
        <sz val="9"/>
        <rFont val="Arial CE"/>
        <family val="0"/>
      </rPr>
      <t>2</t>
    </r>
  </si>
  <si>
    <t>zhodnocení za měrnou jednotku</t>
  </si>
  <si>
    <t>soubor</t>
  </si>
  <si>
    <t>m</t>
  </si>
  <si>
    <t>kus</t>
  </si>
  <si>
    <t>pracovní místo</t>
  </si>
  <si>
    <r>
      <t>Počet pořízených měrných jednotek            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/m</t>
    </r>
    <r>
      <rPr>
        <b/>
        <i/>
        <vertAlign val="superscript"/>
        <sz val="10"/>
        <rFont val="Arial"/>
        <family val="2"/>
      </rPr>
      <t xml:space="preserve">3 </t>
    </r>
    <r>
      <rPr>
        <b/>
        <i/>
        <sz val="10"/>
        <rFont val="Arial"/>
        <family val="2"/>
      </rPr>
      <t xml:space="preserve">/ </t>
    </r>
    <r>
      <rPr>
        <b/>
        <i/>
        <vertAlign val="superscript"/>
        <sz val="10"/>
        <rFont val="Arial"/>
        <family val="2"/>
      </rPr>
      <t xml:space="preserve">                   </t>
    </r>
    <r>
      <rPr>
        <b/>
        <i/>
        <sz val="10"/>
        <rFont val="Arial"/>
        <family val="2"/>
      </rPr>
      <t>počet souborů/ kusů / prac. míst</t>
    </r>
  </si>
  <si>
    <t>souhrn finančních prostředků /*</t>
  </si>
  <si>
    <t>měrná jednotka</t>
  </si>
  <si>
    <t>Dílčí rekonstrukce podlahových ploch</t>
  </si>
  <si>
    <t>Celková rekonstrukce budovy</t>
  </si>
  <si>
    <t>PP celkem při celkové rekonstrukci budovy</t>
  </si>
  <si>
    <t>PP celkem při dílčí rekonstrukci podlahových ploch</t>
  </si>
  <si>
    <t>součet za rekonstrukci podlahových ploch, stavebních prací a vybavení budovy</t>
  </si>
  <si>
    <t>součet za stavební práce a vybavení budovy</t>
  </si>
  <si>
    <r>
      <t xml:space="preserve">Fasáda - rekonstrukce                           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(v odůvodněných případech lze čerpat 5 tis. Kč/m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</si>
  <si>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t>Pořizovací cena v Kč celkem          (vč. DPH)</t>
  </si>
  <si>
    <t>Pořizovací cena v Kč celkem           (vč. DPH)</t>
  </si>
  <si>
    <t>k doplnění parametru neuvedeného v dokumentaci programu 113 340</t>
  </si>
  <si>
    <t>Informační panely</t>
  </si>
  <si>
    <t>LCD panel</t>
  </si>
  <si>
    <t>Vybavení odpočinkové místnosti pro lektory</t>
  </si>
  <si>
    <t>na středisko</t>
  </si>
  <si>
    <t>Nábytek - pracovník nebo místo v učebně</t>
  </si>
  <si>
    <t>Nábytek  - pracovník nebo místo v učebně</t>
  </si>
  <si>
    <t>Informačně - vzdělávací sřediska - oblast 3.3 c)</t>
  </si>
  <si>
    <t>ICT</t>
  </si>
  <si>
    <t>Počítači v hale včetně příslušenství</t>
  </si>
  <si>
    <r>
      <t xml:space="preserve">Počítači v hale včetně příslušenství                       </t>
    </r>
    <r>
      <rPr>
        <i/>
        <sz val="8"/>
        <rFont val="Arial CE"/>
        <family val="0"/>
      </rPr>
      <t>(5 - 10 kusů)</t>
    </r>
  </si>
  <si>
    <t>zbývá do max. finanční hranice</t>
  </si>
  <si>
    <t>Výpočet pro výstavbu nové budovy - max. fin. hranice</t>
  </si>
  <si>
    <t>Výpočet pro rekonstrukci budovy  - max. finanční hranice</t>
  </si>
  <si>
    <r>
      <t>zbývá</t>
    </r>
    <r>
      <rPr>
        <sz val="10"/>
        <rFont val="Arial CE"/>
        <family val="0"/>
      </rPr>
      <t xml:space="preserve"> do max. finanční hranice</t>
    </r>
  </si>
  <si>
    <t>PP v případě kdy bude kompletně demontován obvodový plášť objektu ve zvlášť ztížených podmínkách</t>
  </si>
  <si>
    <t>Limit                                                                            (viz. Dokumentace programu  113 340)</t>
  </si>
  <si>
    <t xml:space="preserve">Celkové náklady na projektovou studii akce nepřesáhnou 100 tis. Kč bez DPH. </t>
  </si>
  <si>
    <t>maximální limit pořízení za měrnou jednotku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</si>
</sst>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</numFmts>
  <fonts count="22">
    <font>
      <sz val="10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name val="Arial"/>
      <family val="2"/>
    </font>
    <font>
      <i/>
      <sz val="8"/>
      <name val="Arial CE"/>
      <family val="0"/>
    </font>
    <font>
      <b/>
      <i/>
      <sz val="8"/>
      <name val="Arial"/>
      <family val="2"/>
    </font>
    <font>
      <sz val="9"/>
      <name val="Arial CE"/>
      <family val="0"/>
    </font>
    <font>
      <vertAlign val="superscript"/>
      <sz val="9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b/>
      <i/>
      <sz val="9"/>
      <name val="Arial CE"/>
      <family val="0"/>
    </font>
    <font>
      <i/>
      <sz val="9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8"/>
      <name val="Arial CE"/>
      <family val="0"/>
    </font>
    <font>
      <sz val="9"/>
      <color indexed="55"/>
      <name val="Arial CE"/>
      <family val="0"/>
    </font>
  </fonts>
  <fills count="17">
    <fill>
      <patternFill/>
    </fill>
    <fill>
      <patternFill patternType="gray125"/>
    </fill>
    <fill>
      <patternFill patternType="lightUp">
        <fgColor indexed="27"/>
        <bgColor indexed="47"/>
      </patternFill>
    </fill>
    <fill>
      <patternFill patternType="solid">
        <fgColor indexed="9"/>
        <bgColor indexed="64"/>
      </patternFill>
    </fill>
    <fill>
      <patternFill patternType="lightUp">
        <fgColor indexed="27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22"/>
        <bgColor indexed="46"/>
      </patternFill>
    </fill>
    <fill>
      <patternFill patternType="lightDown">
        <fgColor indexed="55"/>
      </patternFill>
    </fill>
    <fill>
      <patternFill patternType="lightDown">
        <fgColor indexed="55"/>
        <bgColor indexed="44"/>
      </patternFill>
    </fill>
    <fill>
      <patternFill patternType="solid">
        <fgColor indexed="44"/>
        <bgColor indexed="64"/>
      </patternFill>
    </fill>
    <fill>
      <patternFill patternType="lightDown">
        <fgColor indexed="23"/>
        <bgColor indexed="44"/>
      </patternFill>
    </fill>
    <fill>
      <patternFill patternType="lightDown">
        <fgColor indexed="23"/>
      </patternFill>
    </fill>
    <fill>
      <patternFill patternType="lightDown">
        <fgColor indexed="23"/>
        <bgColor indexed="42"/>
      </patternFill>
    </fill>
    <fill>
      <patternFill patternType="lightDown">
        <fgColor indexed="23"/>
        <bgColor indexed="43"/>
      </patternFill>
    </fill>
    <fill>
      <patternFill patternType="solid">
        <fgColor indexed="22"/>
        <bgColor indexed="64"/>
      </patternFill>
    </fill>
    <fill>
      <patternFill patternType="darkUp">
        <fgColor indexed="26"/>
        <bgColor indexed="4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12" fillId="0" borderId="4" xfId="0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/>
    </xf>
    <xf numFmtId="0" fontId="12" fillId="3" borderId="6" xfId="0" applyFont="1" applyFill="1" applyBorder="1" applyAlignment="1">
      <alignment wrapText="1"/>
    </xf>
    <xf numFmtId="0" fontId="15" fillId="3" borderId="6" xfId="0" applyFont="1" applyFill="1" applyBorder="1" applyAlignment="1">
      <alignment/>
    </xf>
    <xf numFmtId="4" fontId="12" fillId="0" borderId="7" xfId="0" applyNumberFormat="1" applyFont="1" applyFill="1" applyBorder="1" applyAlignment="1">
      <alignment horizontal="right"/>
    </xf>
    <xf numFmtId="0" fontId="12" fillId="3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/>
    </xf>
    <xf numFmtId="0" fontId="12" fillId="3" borderId="8" xfId="0" applyFont="1" applyFill="1" applyBorder="1" applyAlignment="1">
      <alignment/>
    </xf>
    <xf numFmtId="0" fontId="12" fillId="0" borderId="9" xfId="0" applyFont="1" applyFill="1" applyBorder="1" applyAlignment="1">
      <alignment horizontal="right"/>
    </xf>
    <xf numFmtId="0" fontId="12" fillId="3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4" fontId="12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 horizontal="right" vertical="center"/>
    </xf>
    <xf numFmtId="167" fontId="12" fillId="0" borderId="14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 horizontal="right" vertical="center" wrapText="1"/>
    </xf>
    <xf numFmtId="167" fontId="15" fillId="0" borderId="4" xfId="0" applyNumberFormat="1" applyFont="1" applyFill="1" applyBorder="1" applyAlignment="1">
      <alignment horizontal="right"/>
    </xf>
    <xf numFmtId="167" fontId="12" fillId="0" borderId="9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2" fillId="5" borderId="24" xfId="0" applyFont="1" applyFill="1" applyBorder="1" applyAlignment="1">
      <alignment vertical="center" wrapText="1"/>
    </xf>
    <xf numFmtId="167" fontId="12" fillId="5" borderId="25" xfId="0" applyNumberFormat="1" applyFont="1" applyFill="1" applyBorder="1" applyAlignment="1">
      <alignment horizontal="right" vertical="center"/>
    </xf>
    <xf numFmtId="0" fontId="12" fillId="5" borderId="25" xfId="0" applyFont="1" applyFill="1" applyBorder="1" applyAlignment="1">
      <alignment horizontal="right" vertical="center"/>
    </xf>
    <xf numFmtId="0" fontId="12" fillId="5" borderId="26" xfId="0" applyFont="1" applyFill="1" applyBorder="1" applyAlignment="1">
      <alignment/>
    </xf>
    <xf numFmtId="167" fontId="12" fillId="5" borderId="4" xfId="0" applyNumberFormat="1" applyFont="1" applyFill="1" applyBorder="1" applyAlignment="1">
      <alignment horizontal="right"/>
    </xf>
    <xf numFmtId="0" fontId="12" fillId="5" borderId="4" xfId="0" applyFont="1" applyFill="1" applyBorder="1" applyAlignment="1">
      <alignment horizontal="right" vertical="center"/>
    </xf>
    <xf numFmtId="3" fontId="12" fillId="5" borderId="4" xfId="0" applyNumberFormat="1" applyFont="1" applyFill="1" applyBorder="1" applyAlignment="1">
      <alignment horizontal="right"/>
    </xf>
    <xf numFmtId="4" fontId="12" fillId="5" borderId="4" xfId="0" applyNumberFormat="1" applyFont="1" applyFill="1" applyBorder="1" applyAlignment="1">
      <alignment horizontal="right"/>
    </xf>
    <xf numFmtId="4" fontId="12" fillId="5" borderId="7" xfId="0" applyNumberFormat="1" applyFont="1" applyFill="1" applyBorder="1" applyAlignment="1">
      <alignment horizontal="right"/>
    </xf>
    <xf numFmtId="0" fontId="12" fillId="5" borderId="27" xfId="0" applyFont="1" applyFill="1" applyBorder="1" applyAlignment="1">
      <alignment wrapText="1"/>
    </xf>
    <xf numFmtId="167" fontId="12" fillId="5" borderId="9" xfId="0" applyNumberFormat="1" applyFont="1" applyFill="1" applyBorder="1" applyAlignment="1">
      <alignment horizontal="right" vertical="center"/>
    </xf>
    <xf numFmtId="0" fontId="12" fillId="5" borderId="9" xfId="0" applyFont="1" applyFill="1" applyBorder="1" applyAlignment="1">
      <alignment horizontal="right" vertical="center"/>
    </xf>
    <xf numFmtId="3" fontId="12" fillId="5" borderId="9" xfId="0" applyNumberFormat="1" applyFont="1" applyFill="1" applyBorder="1" applyAlignment="1">
      <alignment horizontal="right" vertical="center"/>
    </xf>
    <xf numFmtId="4" fontId="12" fillId="5" borderId="9" xfId="0" applyNumberFormat="1" applyFont="1" applyFill="1" applyBorder="1" applyAlignment="1">
      <alignment horizontal="right" vertical="center"/>
    </xf>
    <xf numFmtId="4" fontId="12" fillId="5" borderId="28" xfId="0" applyNumberFormat="1" applyFont="1" applyFill="1" applyBorder="1" applyAlignment="1">
      <alignment horizontal="right" vertical="center"/>
    </xf>
    <xf numFmtId="4" fontId="16" fillId="5" borderId="29" xfId="0" applyNumberFormat="1" applyFont="1" applyFill="1" applyBorder="1" applyAlignment="1">
      <alignment horizontal="right" vertical="center"/>
    </xf>
    <xf numFmtId="0" fontId="16" fillId="6" borderId="30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vertical="center" wrapText="1"/>
    </xf>
    <xf numFmtId="167" fontId="12" fillId="6" borderId="31" xfId="0" applyNumberFormat="1" applyFont="1" applyFill="1" applyBorder="1" applyAlignment="1">
      <alignment horizontal="right" vertical="center"/>
    </xf>
    <xf numFmtId="0" fontId="12" fillId="6" borderId="31" xfId="0" applyFont="1" applyFill="1" applyBorder="1" applyAlignment="1">
      <alignment horizontal="right" vertical="center"/>
    </xf>
    <xf numFmtId="3" fontId="12" fillId="6" borderId="31" xfId="0" applyNumberFormat="1" applyFont="1" applyFill="1" applyBorder="1" applyAlignment="1">
      <alignment horizontal="right" vertical="center"/>
    </xf>
    <xf numFmtId="4" fontId="12" fillId="6" borderId="31" xfId="0" applyNumberFormat="1" applyFont="1" applyFill="1" applyBorder="1" applyAlignment="1">
      <alignment horizontal="right" vertical="center"/>
    </xf>
    <xf numFmtId="4" fontId="12" fillId="6" borderId="32" xfId="0" applyNumberFormat="1" applyFont="1" applyFill="1" applyBorder="1" applyAlignment="1">
      <alignment horizontal="right" vertical="center"/>
    </xf>
    <xf numFmtId="0" fontId="0" fillId="6" borderId="33" xfId="0" applyFill="1" applyBorder="1" applyAlignment="1">
      <alignment/>
    </xf>
    <xf numFmtId="167" fontId="12" fillId="0" borderId="15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167" fontId="0" fillId="0" borderId="4" xfId="0" applyNumberFormat="1" applyBorder="1" applyAlignment="1">
      <alignment/>
    </xf>
    <xf numFmtId="167" fontId="12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right"/>
    </xf>
    <xf numFmtId="4" fontId="15" fillId="0" borderId="7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 horizontal="left" vertical="center" wrapText="1"/>
    </xf>
    <xf numFmtId="0" fontId="14" fillId="7" borderId="35" xfId="0" applyFont="1" applyFill="1" applyBorder="1" applyAlignment="1">
      <alignment vertical="center"/>
    </xf>
    <xf numFmtId="167" fontId="14" fillId="7" borderId="36" xfId="0" applyNumberFormat="1" applyFont="1" applyFill="1" applyBorder="1" applyAlignment="1">
      <alignment horizontal="right" vertical="center"/>
    </xf>
    <xf numFmtId="0" fontId="12" fillId="7" borderId="36" xfId="0" applyFont="1" applyFill="1" applyBorder="1" applyAlignment="1">
      <alignment horizontal="right" vertical="center"/>
    </xf>
    <xf numFmtId="3" fontId="14" fillId="7" borderId="36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16" fillId="3" borderId="38" xfId="0" applyFont="1" applyFill="1" applyBorder="1" applyAlignment="1">
      <alignment horizontal="right"/>
    </xf>
    <xf numFmtId="0" fontId="0" fillId="8" borderId="39" xfId="0" applyFill="1" applyBorder="1" applyAlignment="1">
      <alignment horizontal="right"/>
    </xf>
    <xf numFmtId="4" fontId="0" fillId="8" borderId="39" xfId="0" applyNumberFormat="1" applyFill="1" applyBorder="1" applyAlignment="1">
      <alignment/>
    </xf>
    <xf numFmtId="0" fontId="3" fillId="9" borderId="40" xfId="0" applyFont="1" applyFill="1" applyBorder="1" applyAlignment="1">
      <alignment horizontal="right"/>
    </xf>
    <xf numFmtId="0" fontId="3" fillId="9" borderId="41" xfId="0" applyFont="1" applyFill="1" applyBorder="1" applyAlignment="1">
      <alignment horizontal="right"/>
    </xf>
    <xf numFmtId="3" fontId="3" fillId="9" borderId="41" xfId="0" applyNumberFormat="1" applyFont="1" applyFill="1" applyBorder="1" applyAlignment="1">
      <alignment horizontal="right"/>
    </xf>
    <xf numFmtId="4" fontId="3" fillId="10" borderId="42" xfId="0" applyNumberFormat="1" applyFont="1" applyFill="1" applyBorder="1" applyAlignment="1">
      <alignment horizontal="right"/>
    </xf>
    <xf numFmtId="0" fontId="3" fillId="10" borderId="43" xfId="0" applyFont="1" applyFill="1" applyBorder="1" applyAlignment="1">
      <alignment horizontal="right"/>
    </xf>
    <xf numFmtId="3" fontId="0" fillId="8" borderId="39" xfId="0" applyNumberFormat="1" applyFill="1" applyBorder="1" applyAlignment="1">
      <alignment horizontal="right"/>
    </xf>
    <xf numFmtId="169" fontId="6" fillId="9" borderId="40" xfId="0" applyNumberFormat="1" applyFont="1" applyFill="1" applyBorder="1" applyAlignment="1">
      <alignment/>
    </xf>
    <xf numFmtId="4" fontId="16" fillId="0" borderId="29" xfId="0" applyNumberFormat="1" applyFont="1" applyFill="1" applyBorder="1" applyAlignment="1">
      <alignment/>
    </xf>
    <xf numFmtId="0" fontId="16" fillId="6" borderId="44" xfId="0" applyFont="1" applyFill="1" applyBorder="1" applyAlignment="1">
      <alignment horizontal="right" wrapText="1"/>
    </xf>
    <xf numFmtId="4" fontId="16" fillId="6" borderId="45" xfId="0" applyNumberFormat="1" applyFont="1" applyFill="1" applyBorder="1" applyAlignment="1">
      <alignment horizontal="right" vertical="center"/>
    </xf>
    <xf numFmtId="4" fontId="12" fillId="0" borderId="46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vertical="center"/>
    </xf>
    <xf numFmtId="0" fontId="3" fillId="11" borderId="40" xfId="0" applyFont="1" applyFill="1" applyBorder="1" applyAlignment="1">
      <alignment horizontal="right"/>
    </xf>
    <xf numFmtId="0" fontId="3" fillId="11" borderId="41" xfId="0" applyFont="1" applyFill="1" applyBorder="1" applyAlignment="1">
      <alignment horizontal="right"/>
    </xf>
    <xf numFmtId="3" fontId="3" fillId="11" borderId="41" xfId="0" applyNumberFormat="1" applyFont="1" applyFill="1" applyBorder="1" applyAlignment="1">
      <alignment horizontal="right"/>
    </xf>
    <xf numFmtId="0" fontId="0" fillId="12" borderId="39" xfId="0" applyFill="1" applyBorder="1" applyAlignment="1">
      <alignment horizontal="right"/>
    </xf>
    <xf numFmtId="4" fontId="0" fillId="12" borderId="39" xfId="0" applyNumberFormat="1" applyFill="1" applyBorder="1" applyAlignment="1">
      <alignment horizontal="right"/>
    </xf>
    <xf numFmtId="3" fontId="0" fillId="12" borderId="39" xfId="0" applyNumberFormat="1" applyFill="1" applyBorder="1" applyAlignment="1">
      <alignment/>
    </xf>
    <xf numFmtId="4" fontId="0" fillId="12" borderId="39" xfId="0" applyNumberFormat="1" applyFill="1" applyBorder="1" applyAlignment="1">
      <alignment/>
    </xf>
    <xf numFmtId="0" fontId="10" fillId="13" borderId="47" xfId="0" applyFont="1" applyFill="1" applyBorder="1" applyAlignment="1">
      <alignment horizontal="right" vertical="center"/>
    </xf>
    <xf numFmtId="3" fontId="10" fillId="13" borderId="47" xfId="0" applyNumberFormat="1" applyFont="1" applyFill="1" applyBorder="1" applyAlignment="1">
      <alignment horizontal="right" vertical="center"/>
    </xf>
    <xf numFmtId="0" fontId="12" fillId="13" borderId="48" xfId="0" applyFont="1" applyFill="1" applyBorder="1" applyAlignment="1">
      <alignment/>
    </xf>
    <xf numFmtId="0" fontId="12" fillId="14" borderId="49" xfId="0" applyFont="1" applyFill="1" applyBorder="1" applyAlignment="1">
      <alignment/>
    </xf>
    <xf numFmtId="0" fontId="12" fillId="14" borderId="50" xfId="0" applyFont="1" applyFill="1" applyBorder="1" applyAlignment="1">
      <alignment/>
    </xf>
    <xf numFmtId="0" fontId="12" fillId="14" borderId="51" xfId="0" applyFont="1" applyFill="1" applyBorder="1" applyAlignment="1">
      <alignment/>
    </xf>
    <xf numFmtId="0" fontId="12" fillId="14" borderId="52" xfId="0" applyFont="1" applyFill="1" applyBorder="1" applyAlignment="1">
      <alignment/>
    </xf>
    <xf numFmtId="167" fontId="12" fillId="14" borderId="39" xfId="0" applyNumberFormat="1" applyFont="1" applyFill="1" applyBorder="1" applyAlignment="1">
      <alignment horizontal="right" vertical="center"/>
    </xf>
    <xf numFmtId="0" fontId="12" fillId="14" borderId="39" xfId="0" applyFont="1" applyFill="1" applyBorder="1" applyAlignment="1">
      <alignment horizontal="right" vertical="center"/>
    </xf>
    <xf numFmtId="3" fontId="12" fillId="14" borderId="39" xfId="0" applyNumberFormat="1" applyFont="1" applyFill="1" applyBorder="1" applyAlignment="1">
      <alignment horizontal="right" vertical="center"/>
    </xf>
    <xf numFmtId="4" fontId="12" fillId="14" borderId="39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0" fontId="21" fillId="3" borderId="6" xfId="0" applyFont="1" applyFill="1" applyBorder="1" applyAlignment="1">
      <alignment/>
    </xf>
    <xf numFmtId="4" fontId="12" fillId="0" borderId="46" xfId="0" applyNumberFormat="1" applyFont="1" applyBorder="1" applyAlignment="1">
      <alignment vertical="center"/>
    </xf>
    <xf numFmtId="4" fontId="12" fillId="0" borderId="53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4" fontId="12" fillId="0" borderId="54" xfId="0" applyNumberFormat="1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9" xfId="0" applyNumberFormat="1" applyFont="1" applyFill="1" applyBorder="1" applyAlignment="1">
      <alignment/>
    </xf>
    <xf numFmtId="4" fontId="12" fillId="0" borderId="28" xfId="0" applyNumberFormat="1" applyFont="1" applyFill="1" applyBorder="1" applyAlignment="1">
      <alignment/>
    </xf>
    <xf numFmtId="4" fontId="14" fillId="7" borderId="36" xfId="0" applyNumberFormat="1" applyFont="1" applyFill="1" applyBorder="1" applyAlignment="1">
      <alignment vertical="center"/>
    </xf>
    <xf numFmtId="4" fontId="14" fillId="7" borderId="55" xfId="0" applyNumberFormat="1" applyFont="1" applyFill="1" applyBorder="1" applyAlignment="1">
      <alignment vertical="center"/>
    </xf>
    <xf numFmtId="4" fontId="1" fillId="10" borderId="42" xfId="0" applyNumberFormat="1" applyFont="1" applyFill="1" applyBorder="1" applyAlignment="1">
      <alignment/>
    </xf>
    <xf numFmtId="167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4" fontId="21" fillId="0" borderId="4" xfId="0" applyNumberFormat="1" applyFont="1" applyFill="1" applyBorder="1" applyAlignment="1">
      <alignment/>
    </xf>
    <xf numFmtId="4" fontId="21" fillId="0" borderId="7" xfId="0" applyNumberFormat="1" applyFont="1" applyFill="1" applyBorder="1" applyAlignment="1">
      <alignment/>
    </xf>
    <xf numFmtId="167" fontId="21" fillId="0" borderId="56" xfId="0" applyNumberFormat="1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3" fontId="21" fillId="0" borderId="56" xfId="0" applyNumberFormat="1" applyFont="1" applyFill="1" applyBorder="1" applyAlignment="1">
      <alignment horizontal="right"/>
    </xf>
    <xf numFmtId="4" fontId="21" fillId="0" borderId="56" xfId="0" applyNumberFormat="1" applyFont="1" applyFill="1" applyBorder="1" applyAlignment="1">
      <alignment/>
    </xf>
    <xf numFmtId="4" fontId="21" fillId="0" borderId="57" xfId="0" applyNumberFormat="1" applyFont="1" applyFill="1" applyBorder="1" applyAlignment="1">
      <alignment/>
    </xf>
    <xf numFmtId="4" fontId="21" fillId="0" borderId="4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4" fontId="21" fillId="0" borderId="56" xfId="0" applyNumberFormat="1" applyFont="1" applyFill="1" applyBorder="1" applyAlignment="1">
      <alignment horizontal="right"/>
    </xf>
    <xf numFmtId="4" fontId="21" fillId="0" borderId="57" xfId="0" applyNumberFormat="1" applyFont="1" applyFill="1" applyBorder="1" applyAlignment="1">
      <alignment horizontal="right"/>
    </xf>
    <xf numFmtId="4" fontId="12" fillId="0" borderId="11" xfId="0" applyNumberFormat="1" applyFont="1" applyFill="1" applyBorder="1" applyAlignment="1">
      <alignment vertical="center"/>
    </xf>
    <xf numFmtId="10" fontId="12" fillId="0" borderId="11" xfId="0" applyNumberFormat="1" applyFont="1" applyBorder="1" applyAlignment="1">
      <alignment horizontal="right" vertical="center"/>
    </xf>
    <xf numFmtId="169" fontId="4" fillId="0" borderId="0" xfId="0" applyNumberFormat="1" applyFont="1" applyAlignment="1">
      <alignment/>
    </xf>
    <xf numFmtId="4" fontId="12" fillId="8" borderId="11" xfId="0" applyNumberFormat="1" applyFont="1" applyFill="1" applyBorder="1" applyAlignment="1">
      <alignment vertical="center"/>
    </xf>
    <xf numFmtId="4" fontId="12" fillId="8" borderId="58" xfId="0" applyNumberFormat="1" applyFont="1" applyFill="1" applyBorder="1" applyAlignment="1">
      <alignment vertical="center"/>
    </xf>
    <xf numFmtId="4" fontId="12" fillId="15" borderId="11" xfId="0" applyNumberFormat="1" applyFont="1" applyFill="1" applyBorder="1" applyAlignment="1">
      <alignment horizontal="right" vertical="center"/>
    </xf>
    <xf numFmtId="3" fontId="12" fillId="5" borderId="25" xfId="0" applyNumberFormat="1" applyFont="1" applyFill="1" applyBorder="1" applyAlignment="1">
      <alignment horizontal="right" vertical="center"/>
    </xf>
    <xf numFmtId="4" fontId="12" fillId="5" borderId="25" xfId="0" applyNumberFormat="1" applyFont="1" applyFill="1" applyBorder="1" applyAlignment="1">
      <alignment horizontal="right" vertical="center"/>
    </xf>
    <xf numFmtId="4" fontId="12" fillId="5" borderId="59" xfId="0" applyNumberFormat="1" applyFont="1" applyFill="1" applyBorder="1" applyAlignment="1">
      <alignment horizontal="right" vertical="center"/>
    </xf>
    <xf numFmtId="4" fontId="12" fillId="8" borderId="4" xfId="0" applyNumberFormat="1" applyFont="1" applyFill="1" applyBorder="1" applyAlignment="1">
      <alignment vertical="center"/>
    </xf>
    <xf numFmtId="4" fontId="12" fillId="8" borderId="7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" fontId="12" fillId="15" borderId="11" xfId="0" applyNumberFormat="1" applyFont="1" applyFill="1" applyBorder="1" applyAlignment="1">
      <alignment vertical="center"/>
    </xf>
    <xf numFmtId="0" fontId="4" fillId="16" borderId="60" xfId="0" applyFont="1" applyFill="1" applyBorder="1" applyAlignment="1">
      <alignment horizontal="center" vertical="center" wrapText="1"/>
    </xf>
    <xf numFmtId="0" fontId="4" fillId="16" borderId="6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12" fillId="0" borderId="62" xfId="0" applyNumberFormat="1" applyFont="1" applyFill="1" applyBorder="1" applyAlignment="1">
      <alignment horizontal="center" vertical="center"/>
    </xf>
    <xf numFmtId="4" fontId="12" fillId="0" borderId="63" xfId="0" applyNumberFormat="1" applyFont="1" applyFill="1" applyBorder="1" applyAlignment="1">
      <alignment horizontal="center" vertical="center"/>
    </xf>
    <xf numFmtId="0" fontId="4" fillId="16" borderId="64" xfId="0" applyFont="1" applyFill="1" applyBorder="1" applyAlignment="1">
      <alignment horizontal="center" vertical="center" wrapText="1"/>
    </xf>
    <xf numFmtId="0" fontId="16" fillId="5" borderId="65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66" xfId="0" applyFont="1" applyFill="1" applyBorder="1" applyAlignment="1">
      <alignment horizontal="right" vertical="center" wrapText="1"/>
    </xf>
    <xf numFmtId="0" fontId="16" fillId="5" borderId="44" xfId="0" applyFont="1" applyFill="1" applyBorder="1" applyAlignment="1">
      <alignment horizontal="right" vertical="center" wrapText="1"/>
    </xf>
    <xf numFmtId="2" fontId="12" fillId="0" borderId="67" xfId="0" applyNumberFormat="1" applyFont="1" applyBorder="1" applyAlignment="1">
      <alignment horizontal="center" vertical="center"/>
    </xf>
    <xf numFmtId="2" fontId="12" fillId="0" borderId="6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FF3"/>
      <rgbColor rgb="00FFFFDD"/>
      <rgbColor rgb="0099CCFF"/>
      <rgbColor rgb="00FF99CC"/>
      <rgbColor rgb="00EBE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workbookViewId="0" topLeftCell="A1">
      <selection activeCell="A7" sqref="A7"/>
    </sheetView>
  </sheetViews>
  <sheetFormatPr defaultColWidth="9.00390625" defaultRowHeight="12.75"/>
  <cols>
    <col min="1" max="1" width="48.375" style="0" customWidth="1"/>
    <col min="2" max="2" width="17.125" style="0" customWidth="1"/>
    <col min="3" max="3" width="11.00390625" style="0" customWidth="1"/>
    <col min="4" max="4" width="19.25390625" style="0" customWidth="1"/>
    <col min="5" max="5" width="17.00390625" style="0" customWidth="1"/>
    <col min="6" max="6" width="13.875" style="0" customWidth="1"/>
    <col min="7" max="7" width="4.625" style="0" customWidth="1"/>
  </cols>
  <sheetData>
    <row r="2" spans="1:4" ht="15">
      <c r="A2" s="6" t="s">
        <v>62</v>
      </c>
      <c r="B2" s="1"/>
      <c r="C2" s="1"/>
      <c r="D2" s="1"/>
    </row>
    <row r="3" spans="1:4" ht="15">
      <c r="A3" s="2"/>
      <c r="B3" s="1"/>
      <c r="C3" s="1"/>
      <c r="D3" s="1"/>
    </row>
    <row r="4" spans="1:6" ht="12.75">
      <c r="A4" s="7" t="s">
        <v>67</v>
      </c>
      <c r="B4" s="165">
        <v>30000000</v>
      </c>
      <c r="C4" s="7"/>
      <c r="D4" s="7"/>
      <c r="E4" s="7"/>
      <c r="F4" s="7"/>
    </row>
    <row r="5" spans="1:5" ht="13.5" thickBot="1">
      <c r="A5" s="3"/>
      <c r="E5" s="4"/>
    </row>
    <row r="6" spans="1:5" ht="39.75" customHeight="1" thickBot="1">
      <c r="A6" s="3"/>
      <c r="B6" s="176" t="s">
        <v>36</v>
      </c>
      <c r="C6" s="177"/>
      <c r="D6" s="42"/>
      <c r="E6" s="8"/>
    </row>
    <row r="7" spans="2:7" ht="80.25" customHeight="1" thickBot="1">
      <c r="B7" s="58" t="s">
        <v>73</v>
      </c>
      <c r="C7" s="59" t="s">
        <v>45</v>
      </c>
      <c r="D7" s="9" t="s">
        <v>43</v>
      </c>
      <c r="E7" s="9" t="s">
        <v>35</v>
      </c>
      <c r="F7" s="60" t="s">
        <v>54</v>
      </c>
      <c r="G7" s="35"/>
    </row>
    <row r="8" spans="1:7" s="62" customFormat="1" ht="19.5" customHeight="1" thickBot="1">
      <c r="A8" s="95" t="s">
        <v>15</v>
      </c>
      <c r="B8" s="96">
        <v>7000</v>
      </c>
      <c r="C8" s="97">
        <v>0</v>
      </c>
      <c r="D8" s="98">
        <v>0</v>
      </c>
      <c r="E8" s="146">
        <v>0</v>
      </c>
      <c r="F8" s="147">
        <f>D8*E8</f>
        <v>0</v>
      </c>
      <c r="G8" s="61"/>
    </row>
    <row r="9" spans="1:7" ht="24.75" thickTop="1">
      <c r="A9" s="17" t="s">
        <v>16</v>
      </c>
      <c r="B9" s="38">
        <v>119000</v>
      </c>
      <c r="C9" s="44" t="s">
        <v>41</v>
      </c>
      <c r="D9" s="50">
        <v>0</v>
      </c>
      <c r="E9" s="139">
        <v>0</v>
      </c>
      <c r="F9" s="140">
        <f>D9*E9</f>
        <v>0</v>
      </c>
      <c r="G9" s="5"/>
    </row>
    <row r="10" spans="1:7" ht="28.5" customHeight="1">
      <c r="A10" s="18" t="s">
        <v>26</v>
      </c>
      <c r="B10" s="37">
        <v>4000</v>
      </c>
      <c r="C10" s="15" t="s">
        <v>37</v>
      </c>
      <c r="D10" s="40">
        <v>0</v>
      </c>
      <c r="E10" s="115">
        <v>0</v>
      </c>
      <c r="F10" s="141">
        <f>D10*E10</f>
        <v>0</v>
      </c>
      <c r="G10" s="5"/>
    </row>
    <row r="11" spans="1:7" ht="12.75">
      <c r="A11" s="19" t="s">
        <v>27</v>
      </c>
      <c r="B11" s="36">
        <v>500000</v>
      </c>
      <c r="C11" s="13" t="s">
        <v>39</v>
      </c>
      <c r="D11" s="45">
        <v>0</v>
      </c>
      <c r="E11" s="142">
        <v>0</v>
      </c>
      <c r="F11" s="143">
        <f aca="true" t="shared" si="0" ref="F11:F31">D11*E11</f>
        <v>0</v>
      </c>
      <c r="G11" s="5"/>
    </row>
    <row r="12" spans="1:7" ht="12.75">
      <c r="A12" s="19" t="s">
        <v>1</v>
      </c>
      <c r="B12" s="36">
        <v>600000</v>
      </c>
      <c r="C12" s="13" t="s">
        <v>39</v>
      </c>
      <c r="D12" s="45">
        <v>0</v>
      </c>
      <c r="E12" s="142">
        <v>0</v>
      </c>
      <c r="F12" s="143">
        <f t="shared" si="0"/>
        <v>0</v>
      </c>
      <c r="G12" s="5"/>
    </row>
    <row r="13" spans="1:7" ht="12.75">
      <c r="A13" s="19" t="s">
        <v>2</v>
      </c>
      <c r="B13" s="36">
        <v>700000</v>
      </c>
      <c r="C13" s="13" t="s">
        <v>39</v>
      </c>
      <c r="D13" s="45">
        <v>0</v>
      </c>
      <c r="E13" s="142">
        <v>0</v>
      </c>
      <c r="F13" s="143">
        <f t="shared" si="0"/>
        <v>0</v>
      </c>
      <c r="G13" s="5"/>
    </row>
    <row r="14" spans="1:7" ht="12.75">
      <c r="A14" s="19" t="s">
        <v>3</v>
      </c>
      <c r="B14" s="36">
        <v>2000000</v>
      </c>
      <c r="C14" s="13" t="s">
        <v>39</v>
      </c>
      <c r="D14" s="45">
        <v>0</v>
      </c>
      <c r="E14" s="142">
        <v>0</v>
      </c>
      <c r="F14" s="143">
        <f t="shared" si="0"/>
        <v>0</v>
      </c>
      <c r="G14" s="5"/>
    </row>
    <row r="15" spans="1:7" ht="12.75">
      <c r="A15" s="19" t="s">
        <v>5</v>
      </c>
      <c r="B15" s="36">
        <v>500000</v>
      </c>
      <c r="C15" s="43" t="s">
        <v>41</v>
      </c>
      <c r="D15" s="45">
        <v>0</v>
      </c>
      <c r="E15" s="142">
        <v>0</v>
      </c>
      <c r="F15" s="143">
        <f t="shared" si="0"/>
        <v>0</v>
      </c>
      <c r="G15" s="12"/>
    </row>
    <row r="16" spans="1:7" ht="12.75">
      <c r="A16" s="21" t="s">
        <v>6</v>
      </c>
      <c r="B16" s="36">
        <v>10000</v>
      </c>
      <c r="C16" s="13" t="s">
        <v>40</v>
      </c>
      <c r="D16" s="45">
        <v>0</v>
      </c>
      <c r="E16" s="142">
        <v>0</v>
      </c>
      <c r="F16" s="143">
        <f t="shared" si="0"/>
        <v>0</v>
      </c>
      <c r="G16" s="12"/>
    </row>
    <row r="17" spans="1:7" ht="12.75">
      <c r="A17" s="21" t="s">
        <v>7</v>
      </c>
      <c r="B17" s="36">
        <v>15000</v>
      </c>
      <c r="C17" s="13" t="s">
        <v>40</v>
      </c>
      <c r="D17" s="45">
        <v>0</v>
      </c>
      <c r="E17" s="142">
        <v>0</v>
      </c>
      <c r="F17" s="143">
        <f t="shared" si="0"/>
        <v>0</v>
      </c>
      <c r="G17" s="12"/>
    </row>
    <row r="18" spans="1:7" ht="12.75">
      <c r="A18" s="21" t="s">
        <v>8</v>
      </c>
      <c r="B18" s="36">
        <v>6000</v>
      </c>
      <c r="C18" s="13" t="s">
        <v>40</v>
      </c>
      <c r="D18" s="45">
        <v>0</v>
      </c>
      <c r="E18" s="142">
        <v>0</v>
      </c>
      <c r="F18" s="143">
        <f t="shared" si="0"/>
        <v>0</v>
      </c>
      <c r="G18" s="12"/>
    </row>
    <row r="19" spans="1:7" ht="12.75">
      <c r="A19" s="23" t="s">
        <v>61</v>
      </c>
      <c r="B19" s="46">
        <v>40000</v>
      </c>
      <c r="C19" s="24" t="s">
        <v>39</v>
      </c>
      <c r="D19" s="45">
        <v>0</v>
      </c>
      <c r="E19" s="115">
        <v>0</v>
      </c>
      <c r="F19" s="141">
        <f t="shared" si="0"/>
        <v>0</v>
      </c>
      <c r="G19" s="5"/>
    </row>
    <row r="20" spans="1:7" ht="12.75" customHeight="1">
      <c r="A20" s="23" t="s">
        <v>58</v>
      </c>
      <c r="B20" s="46">
        <v>100000</v>
      </c>
      <c r="C20" s="24" t="s">
        <v>59</v>
      </c>
      <c r="D20" s="40">
        <v>0</v>
      </c>
      <c r="E20" s="115">
        <v>0</v>
      </c>
      <c r="F20" s="141">
        <f t="shared" si="0"/>
        <v>0</v>
      </c>
      <c r="G20" s="5"/>
    </row>
    <row r="21" spans="1:7" ht="12.75">
      <c r="A21" s="21" t="s">
        <v>9</v>
      </c>
      <c r="B21" s="36">
        <v>80000</v>
      </c>
      <c r="C21" s="13" t="s">
        <v>41</v>
      </c>
      <c r="D21" s="45">
        <v>0</v>
      </c>
      <c r="E21" s="14">
        <v>0</v>
      </c>
      <c r="F21" s="143">
        <f t="shared" si="0"/>
        <v>0</v>
      </c>
      <c r="G21" s="5"/>
    </row>
    <row r="22" spans="1:7" ht="12.75">
      <c r="A22" s="19" t="s">
        <v>10</v>
      </c>
      <c r="B22" s="36">
        <v>150000</v>
      </c>
      <c r="C22" s="13" t="s">
        <v>41</v>
      </c>
      <c r="D22" s="45">
        <v>0</v>
      </c>
      <c r="E22" s="142">
        <v>0</v>
      </c>
      <c r="F22" s="143">
        <f t="shared" si="0"/>
        <v>0</v>
      </c>
      <c r="G22" s="5"/>
    </row>
    <row r="23" spans="1:7" ht="12.75">
      <c r="A23" s="21" t="s">
        <v>11</v>
      </c>
      <c r="B23" s="47">
        <v>73000</v>
      </c>
      <c r="C23" s="25" t="s">
        <v>41</v>
      </c>
      <c r="D23" s="51">
        <v>0</v>
      </c>
      <c r="E23" s="142">
        <v>0</v>
      </c>
      <c r="F23" s="143">
        <f t="shared" si="0"/>
        <v>0</v>
      </c>
      <c r="G23" s="5"/>
    </row>
    <row r="24" spans="1:7" ht="12.75">
      <c r="A24" s="21" t="s">
        <v>12</v>
      </c>
      <c r="B24" s="47">
        <v>150000</v>
      </c>
      <c r="C24" s="25" t="s">
        <v>41</v>
      </c>
      <c r="D24" s="51">
        <v>0</v>
      </c>
      <c r="E24" s="142">
        <v>0</v>
      </c>
      <c r="F24" s="143">
        <f t="shared" si="0"/>
        <v>0</v>
      </c>
      <c r="G24" s="5"/>
    </row>
    <row r="25" spans="1:7" ht="12.75">
      <c r="A25" s="26" t="s">
        <v>56</v>
      </c>
      <c r="B25" s="48">
        <v>10000</v>
      </c>
      <c r="C25" s="27" t="s">
        <v>41</v>
      </c>
      <c r="D25" s="52">
        <v>0</v>
      </c>
      <c r="E25" s="144">
        <v>0</v>
      </c>
      <c r="F25" s="145">
        <f t="shared" si="0"/>
        <v>0</v>
      </c>
      <c r="G25" s="5"/>
    </row>
    <row r="26" spans="1:7" ht="12.75">
      <c r="A26" s="26" t="s">
        <v>65</v>
      </c>
      <c r="B26" s="48">
        <v>25000</v>
      </c>
      <c r="C26" s="27" t="s">
        <v>41</v>
      </c>
      <c r="D26" s="52">
        <v>0</v>
      </c>
      <c r="E26" s="144">
        <v>0</v>
      </c>
      <c r="F26" s="145">
        <f t="shared" si="0"/>
        <v>0</v>
      </c>
      <c r="G26" s="5"/>
    </row>
    <row r="27" spans="1:7" ht="12.75">
      <c r="A27" s="26" t="s">
        <v>57</v>
      </c>
      <c r="B27" s="48">
        <v>35000</v>
      </c>
      <c r="C27" s="27" t="s">
        <v>41</v>
      </c>
      <c r="D27" s="52">
        <v>0</v>
      </c>
      <c r="E27" s="144">
        <v>0</v>
      </c>
      <c r="F27" s="145">
        <f t="shared" si="0"/>
        <v>0</v>
      </c>
      <c r="G27" s="5"/>
    </row>
    <row r="28" spans="1:7" ht="12.75">
      <c r="A28" s="26" t="s">
        <v>63</v>
      </c>
      <c r="B28" s="48">
        <v>500000</v>
      </c>
      <c r="C28" s="27" t="s">
        <v>59</v>
      </c>
      <c r="D28" s="52">
        <v>0</v>
      </c>
      <c r="E28" s="144">
        <v>0</v>
      </c>
      <c r="F28" s="145">
        <f t="shared" si="0"/>
        <v>0</v>
      </c>
      <c r="G28" s="5"/>
    </row>
    <row r="29" spans="1:7" ht="12.75">
      <c r="A29" s="136" t="s">
        <v>55</v>
      </c>
      <c r="B29" s="149">
        <v>0</v>
      </c>
      <c r="C29" s="150"/>
      <c r="D29" s="151">
        <v>0</v>
      </c>
      <c r="E29" s="152">
        <v>0</v>
      </c>
      <c r="F29" s="153">
        <f t="shared" si="0"/>
        <v>0</v>
      </c>
      <c r="G29" s="5"/>
    </row>
    <row r="30" spans="1:7" ht="12.75">
      <c r="A30" s="136" t="s">
        <v>55</v>
      </c>
      <c r="B30" s="149">
        <v>0</v>
      </c>
      <c r="C30" s="150"/>
      <c r="D30" s="151">
        <v>0</v>
      </c>
      <c r="E30" s="152">
        <v>0</v>
      </c>
      <c r="F30" s="153">
        <f t="shared" si="0"/>
        <v>0</v>
      </c>
      <c r="G30" s="5"/>
    </row>
    <row r="31" spans="1:7" ht="13.5" thickBot="1">
      <c r="A31" s="136" t="s">
        <v>55</v>
      </c>
      <c r="B31" s="154">
        <v>0</v>
      </c>
      <c r="C31" s="155"/>
      <c r="D31" s="156">
        <v>0</v>
      </c>
      <c r="E31" s="157">
        <v>0</v>
      </c>
      <c r="F31" s="158">
        <f t="shared" si="0"/>
        <v>0</v>
      </c>
      <c r="G31" s="5"/>
    </row>
    <row r="32" spans="1:7" ht="13.5" thickTop="1">
      <c r="A32" s="101" t="s">
        <v>51</v>
      </c>
      <c r="B32" s="102"/>
      <c r="C32" s="102"/>
      <c r="D32" s="109"/>
      <c r="E32" s="103"/>
      <c r="F32" s="111">
        <f>SUM(F8:F31)</f>
        <v>0</v>
      </c>
      <c r="G32" s="5"/>
    </row>
    <row r="33" spans="1:7" ht="30" customHeight="1">
      <c r="A33" s="28" t="s">
        <v>14</v>
      </c>
      <c r="B33" s="175">
        <v>0</v>
      </c>
      <c r="C33" s="164" t="s">
        <v>41</v>
      </c>
      <c r="D33" s="49">
        <v>1</v>
      </c>
      <c r="E33" s="163">
        <v>0</v>
      </c>
      <c r="F33" s="138">
        <f>D33*E33</f>
        <v>0</v>
      </c>
      <c r="G33" s="5"/>
    </row>
    <row r="34" spans="1:7" ht="48.75" thickBot="1">
      <c r="A34" s="29" t="s">
        <v>17</v>
      </c>
      <c r="B34" s="168">
        <v>0</v>
      </c>
      <c r="C34" s="31" t="s">
        <v>42</v>
      </c>
      <c r="D34" s="49">
        <v>64</v>
      </c>
      <c r="E34" s="166"/>
      <c r="F34" s="167"/>
      <c r="G34" s="5"/>
    </row>
    <row r="35" spans="1:7" ht="14.25" thickBot="1" thickTop="1">
      <c r="A35" s="108" t="s">
        <v>28</v>
      </c>
      <c r="B35" s="104"/>
      <c r="C35" s="105"/>
      <c r="D35" s="106"/>
      <c r="E35" s="110"/>
      <c r="F35" s="148">
        <f>SUM(F32:F33)</f>
        <v>0</v>
      </c>
      <c r="G35" s="5"/>
    </row>
    <row r="36" spans="1:6" ht="12.75">
      <c r="A36" s="1"/>
      <c r="B36" s="1"/>
      <c r="C36" s="1"/>
      <c r="D36" s="1"/>
      <c r="E36" s="99"/>
      <c r="F36" s="100"/>
    </row>
    <row r="37" spans="1:6" ht="12.75">
      <c r="A37" s="30" t="s">
        <v>29</v>
      </c>
      <c r="D37" s="178" t="s">
        <v>66</v>
      </c>
      <c r="E37" s="178"/>
      <c r="F37" s="10">
        <f>B4-F35</f>
        <v>30000000</v>
      </c>
    </row>
    <row r="38" ht="12.75">
      <c r="F38" s="5"/>
    </row>
  </sheetData>
  <mergeCells count="2">
    <mergeCell ref="B6:C6"/>
    <mergeCell ref="D37:E37"/>
  </mergeCells>
  <conditionalFormatting sqref="F37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15.00390625" style="0" customWidth="1"/>
    <col min="2" max="2" width="66.125" style="0" customWidth="1"/>
    <col min="3" max="3" width="15.625" style="0" customWidth="1"/>
    <col min="4" max="4" width="12.125" style="0" customWidth="1"/>
    <col min="5" max="5" width="10.375" style="0" customWidth="1"/>
    <col min="6" max="6" width="17.25390625" style="0" customWidth="1"/>
    <col min="7" max="7" width="16.00390625" style="0" customWidth="1"/>
    <col min="8" max="8" width="14.00390625" style="0" customWidth="1"/>
    <col min="9" max="9" width="15.75390625" style="0" customWidth="1"/>
  </cols>
  <sheetData>
    <row r="2" spans="1:5" ht="15">
      <c r="A2" s="6" t="s">
        <v>62</v>
      </c>
      <c r="C2" s="1"/>
      <c r="D2" s="1"/>
      <c r="E2" s="1"/>
    </row>
    <row r="3" spans="2:8" ht="15">
      <c r="B3" s="2"/>
      <c r="C3" s="1"/>
      <c r="D3" s="1"/>
      <c r="E3" s="1"/>
      <c r="F3" s="1"/>
      <c r="G3" s="1"/>
      <c r="H3" s="1"/>
    </row>
    <row r="4" spans="1:8" ht="12.75">
      <c r="A4" s="180" t="s">
        <v>68</v>
      </c>
      <c r="B4" s="180"/>
      <c r="C4" s="165">
        <v>30000000</v>
      </c>
      <c r="D4" s="7"/>
      <c r="E4" s="7"/>
      <c r="F4" s="7"/>
      <c r="G4" s="7"/>
      <c r="H4" s="7"/>
    </row>
    <row r="5" ht="13.5" thickBot="1">
      <c r="B5" s="3"/>
    </row>
    <row r="6" spans="2:5" ht="42.75" customHeight="1" thickBot="1">
      <c r="B6" s="3"/>
      <c r="C6" s="176" t="s">
        <v>71</v>
      </c>
      <c r="D6" s="183"/>
      <c r="E6" s="177"/>
    </row>
    <row r="7" spans="3:8" ht="83.25" customHeight="1" thickBot="1">
      <c r="C7" s="54" t="s">
        <v>73</v>
      </c>
      <c r="D7" s="57" t="s">
        <v>38</v>
      </c>
      <c r="E7" s="55" t="s">
        <v>45</v>
      </c>
      <c r="F7" s="56" t="s">
        <v>43</v>
      </c>
      <c r="G7" s="9" t="s">
        <v>35</v>
      </c>
      <c r="H7" s="11" t="s">
        <v>53</v>
      </c>
    </row>
    <row r="8" spans="1:8" ht="24">
      <c r="A8" s="184" t="s">
        <v>46</v>
      </c>
      <c r="B8" s="63" t="s">
        <v>31</v>
      </c>
      <c r="C8" s="126"/>
      <c r="D8" s="64">
        <v>16000</v>
      </c>
      <c r="E8" s="65" t="s">
        <v>37</v>
      </c>
      <c r="F8" s="169">
        <v>0</v>
      </c>
      <c r="G8" s="170">
        <v>0</v>
      </c>
      <c r="H8" s="171">
        <f>F8*G8</f>
        <v>0</v>
      </c>
    </row>
    <row r="9" spans="1:8" ht="13.5">
      <c r="A9" s="185"/>
      <c r="B9" s="66" t="s">
        <v>13</v>
      </c>
      <c r="C9" s="127"/>
      <c r="D9" s="67">
        <v>14000</v>
      </c>
      <c r="E9" s="68" t="s">
        <v>37</v>
      </c>
      <c r="F9" s="69">
        <v>0</v>
      </c>
      <c r="G9" s="70">
        <v>0</v>
      </c>
      <c r="H9" s="71">
        <f>F9*G9</f>
        <v>0</v>
      </c>
    </row>
    <row r="10" spans="1:9" ht="16.5" customHeight="1" thickBot="1">
      <c r="A10" s="185"/>
      <c r="B10" s="72" t="s">
        <v>0</v>
      </c>
      <c r="C10" s="128"/>
      <c r="D10" s="73">
        <v>13000</v>
      </c>
      <c r="E10" s="74" t="s">
        <v>37</v>
      </c>
      <c r="F10" s="75">
        <v>0</v>
      </c>
      <c r="G10" s="76">
        <v>0</v>
      </c>
      <c r="H10" s="77">
        <f>F10*G10</f>
        <v>0</v>
      </c>
      <c r="I10" s="174"/>
    </row>
    <row r="11" spans="1:8" ht="13.5" customHeight="1" thickTop="1">
      <c r="A11" s="186" t="s">
        <v>49</v>
      </c>
      <c r="B11" s="187"/>
      <c r="C11" s="129"/>
      <c r="D11" s="130"/>
      <c r="E11" s="131"/>
      <c r="F11" s="132"/>
      <c r="G11" s="133"/>
      <c r="H11" s="78">
        <f>H8+H9+H10</f>
        <v>0</v>
      </c>
    </row>
    <row r="12" spans="1:10" ht="40.5" customHeight="1" thickBot="1">
      <c r="A12" s="79" t="s">
        <v>47</v>
      </c>
      <c r="B12" s="80" t="s">
        <v>70</v>
      </c>
      <c r="C12" s="125"/>
      <c r="D12" s="81">
        <v>22000</v>
      </c>
      <c r="E12" s="82" t="s">
        <v>37</v>
      </c>
      <c r="F12" s="83">
        <v>0</v>
      </c>
      <c r="G12" s="84">
        <v>0</v>
      </c>
      <c r="H12" s="85">
        <f>F12*G12</f>
        <v>0</v>
      </c>
      <c r="J12">
        <f>519*22000</f>
        <v>11418000</v>
      </c>
    </row>
    <row r="13" spans="1:8" ht="14.25" thickBot="1" thickTop="1">
      <c r="A13" s="86"/>
      <c r="B13" s="112" t="s">
        <v>48</v>
      </c>
      <c r="C13" s="123"/>
      <c r="D13" s="123"/>
      <c r="E13" s="123"/>
      <c r="F13" s="124"/>
      <c r="G13" s="123"/>
      <c r="H13" s="113">
        <f>H12</f>
        <v>0</v>
      </c>
    </row>
    <row r="14" spans="2:8" ht="19.5" customHeight="1">
      <c r="B14" s="94" t="s">
        <v>72</v>
      </c>
      <c r="C14" s="87">
        <v>119000</v>
      </c>
      <c r="D14" s="88"/>
      <c r="E14" s="44" t="s">
        <v>41</v>
      </c>
      <c r="F14" s="89">
        <v>0</v>
      </c>
      <c r="G14" s="41">
        <v>0</v>
      </c>
      <c r="H14" s="114">
        <f>F14*G14</f>
        <v>0</v>
      </c>
    </row>
    <row r="15" spans="2:8" ht="24">
      <c r="B15" s="18" t="s">
        <v>30</v>
      </c>
      <c r="C15" s="37">
        <v>4000</v>
      </c>
      <c r="D15" s="37">
        <v>4000</v>
      </c>
      <c r="E15" s="15" t="s">
        <v>37</v>
      </c>
      <c r="F15" s="40">
        <v>0</v>
      </c>
      <c r="G15" s="16">
        <v>0</v>
      </c>
      <c r="H15" s="34">
        <f aca="true" t="shared" si="0" ref="H15:H44">F15*G15</f>
        <v>0</v>
      </c>
    </row>
    <row r="16" spans="2:8" ht="12.75">
      <c r="B16" s="19" t="s">
        <v>19</v>
      </c>
      <c r="C16" s="36">
        <v>500000</v>
      </c>
      <c r="D16" s="36">
        <v>300000</v>
      </c>
      <c r="E16" s="13" t="s">
        <v>39</v>
      </c>
      <c r="F16" s="45">
        <v>0</v>
      </c>
      <c r="G16" s="14">
        <v>0</v>
      </c>
      <c r="H16" s="22">
        <f t="shared" si="0"/>
        <v>0</v>
      </c>
    </row>
    <row r="17" spans="2:8" ht="12.75">
      <c r="B17" s="19" t="s">
        <v>20</v>
      </c>
      <c r="C17" s="36">
        <v>600000</v>
      </c>
      <c r="D17" s="36">
        <v>300000</v>
      </c>
      <c r="E17" s="13" t="s">
        <v>39</v>
      </c>
      <c r="F17" s="45">
        <v>0</v>
      </c>
      <c r="G17" s="14">
        <v>0</v>
      </c>
      <c r="H17" s="22">
        <f t="shared" si="0"/>
        <v>0</v>
      </c>
    </row>
    <row r="18" spans="2:8" ht="12.75">
      <c r="B18" s="19" t="s">
        <v>21</v>
      </c>
      <c r="C18" s="36">
        <v>700000</v>
      </c>
      <c r="D18" s="36">
        <v>400000</v>
      </c>
      <c r="E18" s="13" t="s">
        <v>39</v>
      </c>
      <c r="F18" s="45">
        <v>0</v>
      </c>
      <c r="G18" s="14">
        <v>0</v>
      </c>
      <c r="H18" s="22">
        <f t="shared" si="0"/>
        <v>0</v>
      </c>
    </row>
    <row r="19" spans="2:8" ht="12.75">
      <c r="B19" s="18" t="s">
        <v>22</v>
      </c>
      <c r="C19" s="36">
        <v>300000</v>
      </c>
      <c r="D19" s="36">
        <v>200000</v>
      </c>
      <c r="E19" s="13" t="s">
        <v>39</v>
      </c>
      <c r="F19" s="40">
        <v>0</v>
      </c>
      <c r="G19" s="16">
        <v>0</v>
      </c>
      <c r="H19" s="34">
        <f t="shared" si="0"/>
        <v>0</v>
      </c>
    </row>
    <row r="20" spans="2:8" ht="12.75">
      <c r="B20" s="19" t="s">
        <v>23</v>
      </c>
      <c r="C20" s="36">
        <v>2000000</v>
      </c>
      <c r="D20" s="36">
        <v>1000000</v>
      </c>
      <c r="E20" s="13" t="s">
        <v>39</v>
      </c>
      <c r="F20" s="45">
        <v>0</v>
      </c>
      <c r="G20" s="14">
        <v>0</v>
      </c>
      <c r="H20" s="22">
        <f t="shared" si="0"/>
        <v>0</v>
      </c>
    </row>
    <row r="21" spans="2:8" ht="12.75">
      <c r="B21" s="19" t="s">
        <v>4</v>
      </c>
      <c r="C21" s="36">
        <v>100</v>
      </c>
      <c r="D21" s="36">
        <v>100</v>
      </c>
      <c r="E21" s="13" t="s">
        <v>40</v>
      </c>
      <c r="F21" s="45">
        <v>0</v>
      </c>
      <c r="G21" s="14">
        <v>0</v>
      </c>
      <c r="H21" s="22">
        <f t="shared" si="0"/>
        <v>0</v>
      </c>
    </row>
    <row r="22" spans="2:8" ht="12.75">
      <c r="B22" s="19" t="s">
        <v>5</v>
      </c>
      <c r="C22" s="36">
        <v>500000</v>
      </c>
      <c r="D22" s="36"/>
      <c r="E22" s="13" t="s">
        <v>41</v>
      </c>
      <c r="F22" s="45">
        <v>0</v>
      </c>
      <c r="G22" s="14">
        <v>0</v>
      </c>
      <c r="H22" s="22">
        <f t="shared" si="0"/>
        <v>0</v>
      </c>
    </row>
    <row r="23" spans="2:8" ht="12.75">
      <c r="B23" s="20" t="s">
        <v>24</v>
      </c>
      <c r="C23" s="36">
        <v>2300000</v>
      </c>
      <c r="D23" s="36">
        <v>2000000</v>
      </c>
      <c r="E23" s="13" t="s">
        <v>39</v>
      </c>
      <c r="F23" s="45">
        <v>0</v>
      </c>
      <c r="G23" s="14">
        <v>0</v>
      </c>
      <c r="H23" s="22">
        <f t="shared" si="0"/>
        <v>0</v>
      </c>
    </row>
    <row r="24" spans="2:8" ht="13.5">
      <c r="B24" s="21" t="s">
        <v>52</v>
      </c>
      <c r="C24" s="90"/>
      <c r="D24" s="36">
        <v>3000</v>
      </c>
      <c r="E24" s="13" t="s">
        <v>37</v>
      </c>
      <c r="F24" s="45">
        <v>0</v>
      </c>
      <c r="G24" s="14">
        <v>0</v>
      </c>
      <c r="H24" s="22">
        <f t="shared" si="0"/>
        <v>0</v>
      </c>
    </row>
    <row r="25" spans="2:8" ht="13.5">
      <c r="B25" s="21" t="s">
        <v>25</v>
      </c>
      <c r="C25" s="90"/>
      <c r="D25" s="36">
        <v>2100</v>
      </c>
      <c r="E25" s="13" t="s">
        <v>37</v>
      </c>
      <c r="F25" s="45">
        <v>0</v>
      </c>
      <c r="G25" s="14">
        <v>0</v>
      </c>
      <c r="H25" s="22">
        <f t="shared" si="0"/>
        <v>0</v>
      </c>
    </row>
    <row r="26" spans="2:8" ht="13.5">
      <c r="B26" s="19" t="s">
        <v>34</v>
      </c>
      <c r="C26" s="90"/>
      <c r="D26" s="36">
        <v>1800</v>
      </c>
      <c r="E26" s="13" t="s">
        <v>37</v>
      </c>
      <c r="F26" s="45">
        <v>0</v>
      </c>
      <c r="G26" s="14">
        <v>0</v>
      </c>
      <c r="H26" s="22">
        <f t="shared" si="0"/>
        <v>0</v>
      </c>
    </row>
    <row r="27" spans="2:8" ht="13.5">
      <c r="B27" s="21" t="s">
        <v>32</v>
      </c>
      <c r="C27" s="90"/>
      <c r="D27" s="36">
        <v>5000</v>
      </c>
      <c r="E27" s="13" t="s">
        <v>37</v>
      </c>
      <c r="F27" s="45">
        <v>0</v>
      </c>
      <c r="G27" s="14">
        <v>0</v>
      </c>
      <c r="H27" s="22">
        <f t="shared" si="0"/>
        <v>0</v>
      </c>
    </row>
    <row r="28" spans="2:8" ht="13.5">
      <c r="B28" s="21" t="s">
        <v>33</v>
      </c>
      <c r="C28" s="90"/>
      <c r="D28" s="36">
        <v>5000</v>
      </c>
      <c r="E28" s="13" t="s">
        <v>37</v>
      </c>
      <c r="F28" s="45">
        <v>0</v>
      </c>
      <c r="G28" s="14">
        <v>0</v>
      </c>
      <c r="H28" s="22">
        <f t="shared" si="0"/>
        <v>0</v>
      </c>
    </row>
    <row r="29" spans="2:8" ht="12.75">
      <c r="B29" s="21" t="s">
        <v>6</v>
      </c>
      <c r="C29" s="36">
        <v>10000</v>
      </c>
      <c r="D29" s="36">
        <v>9000</v>
      </c>
      <c r="E29" s="13" t="s">
        <v>40</v>
      </c>
      <c r="F29" s="45">
        <v>0</v>
      </c>
      <c r="G29" s="14">
        <v>0</v>
      </c>
      <c r="H29" s="22">
        <f t="shared" si="0"/>
        <v>0</v>
      </c>
    </row>
    <row r="30" spans="2:8" ht="12.75">
      <c r="B30" s="21" t="s">
        <v>7</v>
      </c>
      <c r="C30" s="36">
        <v>15000</v>
      </c>
      <c r="D30" s="36">
        <v>14000</v>
      </c>
      <c r="E30" s="13" t="s">
        <v>40</v>
      </c>
      <c r="F30" s="45">
        <v>0</v>
      </c>
      <c r="G30" s="14">
        <v>0</v>
      </c>
      <c r="H30" s="22">
        <f t="shared" si="0"/>
        <v>0</v>
      </c>
    </row>
    <row r="31" spans="2:8" ht="12.75">
      <c r="B31" s="21" t="s">
        <v>8</v>
      </c>
      <c r="C31" s="36">
        <v>6000</v>
      </c>
      <c r="D31" s="36">
        <v>4000</v>
      </c>
      <c r="E31" s="13" t="s">
        <v>40</v>
      </c>
      <c r="F31" s="45">
        <v>0</v>
      </c>
      <c r="G31" s="14">
        <v>0</v>
      </c>
      <c r="H31" s="22">
        <f t="shared" si="0"/>
        <v>0</v>
      </c>
    </row>
    <row r="32" spans="2:8" ht="12.75">
      <c r="B32" s="23" t="s">
        <v>60</v>
      </c>
      <c r="C32" s="46">
        <v>40000</v>
      </c>
      <c r="D32" s="91"/>
      <c r="E32" s="13" t="s">
        <v>39</v>
      </c>
      <c r="F32" s="45">
        <v>0</v>
      </c>
      <c r="G32" s="16">
        <v>0</v>
      </c>
      <c r="H32" s="34">
        <f t="shared" si="0"/>
        <v>0</v>
      </c>
    </row>
    <row r="33" spans="2:8" ht="24">
      <c r="B33" s="23" t="s">
        <v>58</v>
      </c>
      <c r="C33" s="46">
        <v>100000</v>
      </c>
      <c r="E33" s="24" t="s">
        <v>59</v>
      </c>
      <c r="F33" s="40">
        <v>0</v>
      </c>
      <c r="G33" s="115">
        <v>0</v>
      </c>
      <c r="H33" s="141">
        <f>F33*G33</f>
        <v>0</v>
      </c>
    </row>
    <row r="34" spans="2:8" ht="12.75">
      <c r="B34" s="21" t="s">
        <v>9</v>
      </c>
      <c r="C34" s="36">
        <v>80000</v>
      </c>
      <c r="D34" s="36"/>
      <c r="E34" s="13" t="s">
        <v>41</v>
      </c>
      <c r="F34" s="45">
        <v>0</v>
      </c>
      <c r="G34" s="14">
        <v>0</v>
      </c>
      <c r="H34" s="22">
        <f t="shared" si="0"/>
        <v>0</v>
      </c>
    </row>
    <row r="35" spans="2:8" ht="12.75">
      <c r="B35" s="19" t="s">
        <v>10</v>
      </c>
      <c r="C35" s="36">
        <v>150000</v>
      </c>
      <c r="D35" s="36"/>
      <c r="E35" s="13" t="s">
        <v>41</v>
      </c>
      <c r="F35" s="45">
        <v>0</v>
      </c>
      <c r="G35" s="14">
        <v>0</v>
      </c>
      <c r="H35" s="22">
        <f t="shared" si="0"/>
        <v>0</v>
      </c>
    </row>
    <row r="36" spans="2:8" ht="12.75">
      <c r="B36" s="21" t="s">
        <v>11</v>
      </c>
      <c r="C36" s="47">
        <v>73000</v>
      </c>
      <c r="D36" s="47"/>
      <c r="E36" s="25" t="s">
        <v>41</v>
      </c>
      <c r="F36" s="51">
        <v>0</v>
      </c>
      <c r="G36" s="92">
        <v>0</v>
      </c>
      <c r="H36" s="93">
        <f t="shared" si="0"/>
        <v>0</v>
      </c>
    </row>
    <row r="37" spans="2:8" ht="12.75">
      <c r="B37" s="21" t="s">
        <v>12</v>
      </c>
      <c r="C37" s="47">
        <v>150000</v>
      </c>
      <c r="D37" s="47"/>
      <c r="E37" s="25" t="s">
        <v>41</v>
      </c>
      <c r="F37" s="51">
        <v>0</v>
      </c>
      <c r="G37" s="92">
        <v>0</v>
      </c>
      <c r="H37" s="93">
        <f t="shared" si="0"/>
        <v>0</v>
      </c>
    </row>
    <row r="38" spans="2:8" ht="12.75">
      <c r="B38" s="26" t="s">
        <v>56</v>
      </c>
      <c r="C38" s="48">
        <v>10000</v>
      </c>
      <c r="D38" s="36"/>
      <c r="E38" s="13" t="s">
        <v>41</v>
      </c>
      <c r="F38" s="45">
        <v>0</v>
      </c>
      <c r="G38" s="14">
        <v>0</v>
      </c>
      <c r="H38" s="22">
        <f t="shared" si="0"/>
        <v>0</v>
      </c>
    </row>
    <row r="39" spans="2:8" ht="12.75">
      <c r="B39" s="26" t="s">
        <v>64</v>
      </c>
      <c r="C39" s="48">
        <v>25000</v>
      </c>
      <c r="E39" s="27" t="s">
        <v>41</v>
      </c>
      <c r="F39" s="52">
        <v>0</v>
      </c>
      <c r="G39" s="144">
        <v>0</v>
      </c>
      <c r="H39" s="145">
        <f t="shared" si="0"/>
        <v>0</v>
      </c>
    </row>
    <row r="40" spans="2:8" ht="12.75">
      <c r="B40" s="26" t="s">
        <v>57</v>
      </c>
      <c r="C40" s="48">
        <v>35000</v>
      </c>
      <c r="D40" s="36"/>
      <c r="E40" s="13" t="s">
        <v>41</v>
      </c>
      <c r="F40" s="45">
        <v>0</v>
      </c>
      <c r="G40" s="14">
        <v>0</v>
      </c>
      <c r="H40" s="22">
        <f t="shared" si="0"/>
        <v>0</v>
      </c>
    </row>
    <row r="41" spans="2:8" ht="12.75">
      <c r="B41" s="26" t="s">
        <v>63</v>
      </c>
      <c r="C41" s="48">
        <v>500000</v>
      </c>
      <c r="D41" s="36"/>
      <c r="E41" s="27" t="s">
        <v>59</v>
      </c>
      <c r="F41" s="52">
        <v>0</v>
      </c>
      <c r="G41" s="144">
        <v>0</v>
      </c>
      <c r="H41" s="145">
        <f t="shared" si="0"/>
        <v>0</v>
      </c>
    </row>
    <row r="42" spans="2:8" ht="12.75">
      <c r="B42" s="136" t="s">
        <v>55</v>
      </c>
      <c r="C42" s="149">
        <v>0</v>
      </c>
      <c r="D42" s="149">
        <v>0</v>
      </c>
      <c r="E42" s="150"/>
      <c r="F42" s="151">
        <v>0</v>
      </c>
      <c r="G42" s="159">
        <v>0</v>
      </c>
      <c r="H42" s="160">
        <f t="shared" si="0"/>
        <v>0</v>
      </c>
    </row>
    <row r="43" spans="2:8" ht="12.75">
      <c r="B43" s="136" t="s">
        <v>55</v>
      </c>
      <c r="C43" s="149">
        <v>0</v>
      </c>
      <c r="D43" s="149">
        <v>0</v>
      </c>
      <c r="E43" s="150"/>
      <c r="F43" s="151">
        <v>0</v>
      </c>
      <c r="G43" s="159">
        <v>0</v>
      </c>
      <c r="H43" s="160">
        <f t="shared" si="0"/>
        <v>0</v>
      </c>
    </row>
    <row r="44" spans="2:8" ht="13.5" thickBot="1">
      <c r="B44" s="136" t="s">
        <v>55</v>
      </c>
      <c r="C44" s="154">
        <v>0</v>
      </c>
      <c r="D44" s="154">
        <v>0</v>
      </c>
      <c r="E44" s="155"/>
      <c r="F44" s="156">
        <v>0</v>
      </c>
      <c r="G44" s="161">
        <v>0</v>
      </c>
      <c r="H44" s="162">
        <f t="shared" si="0"/>
        <v>0</v>
      </c>
    </row>
    <row r="45" spans="2:8" ht="13.5" thickTop="1">
      <c r="B45" s="101" t="s">
        <v>50</v>
      </c>
      <c r="C45" s="119"/>
      <c r="D45" s="120"/>
      <c r="E45" s="120"/>
      <c r="F45" s="121"/>
      <c r="G45" s="122"/>
      <c r="H45" s="111">
        <f>SUM(H14:H44)+H11+H13</f>
        <v>0</v>
      </c>
    </row>
    <row r="46" spans="2:8" ht="30" customHeight="1">
      <c r="B46" s="32" t="s">
        <v>14</v>
      </c>
      <c r="C46" s="188">
        <v>0</v>
      </c>
      <c r="D46" s="189"/>
      <c r="E46" s="41" t="s">
        <v>41</v>
      </c>
      <c r="F46" s="134">
        <v>0</v>
      </c>
      <c r="G46" s="135">
        <v>0</v>
      </c>
      <c r="H46" s="137">
        <f>F46*G46</f>
        <v>0</v>
      </c>
    </row>
    <row r="47" spans="2:8" ht="26.25" customHeight="1" thickBot="1">
      <c r="B47" s="33" t="s">
        <v>18</v>
      </c>
      <c r="C47" s="181">
        <v>0</v>
      </c>
      <c r="D47" s="182"/>
      <c r="E47" s="39" t="s">
        <v>42</v>
      </c>
      <c r="F47" s="53">
        <v>0</v>
      </c>
      <c r="G47" s="172"/>
      <c r="H47" s="173"/>
    </row>
    <row r="48" spans="2:8" ht="14.25" thickBot="1" thickTop="1">
      <c r="B48" s="108" t="s">
        <v>44</v>
      </c>
      <c r="C48" s="116"/>
      <c r="D48" s="117"/>
      <c r="E48" s="117"/>
      <c r="F48" s="118"/>
      <c r="G48" s="117"/>
      <c r="H48" s="107">
        <f>SUM(H45:H47)</f>
        <v>0</v>
      </c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30" t="s">
        <v>29</v>
      </c>
      <c r="F50" s="179" t="s">
        <v>69</v>
      </c>
      <c r="G50" s="178"/>
      <c r="H50" s="10">
        <f>C4-H48</f>
        <v>30000000</v>
      </c>
    </row>
  </sheetData>
  <mergeCells count="7">
    <mergeCell ref="F50:G50"/>
    <mergeCell ref="A4:B4"/>
    <mergeCell ref="C47:D47"/>
    <mergeCell ref="C6:E6"/>
    <mergeCell ref="A8:A10"/>
    <mergeCell ref="A11:B11"/>
    <mergeCell ref="C46:D46"/>
  </mergeCells>
  <conditionalFormatting sqref="H50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 Bařtipánova</dc:creator>
  <cp:keywords/>
  <dc:description/>
  <cp:lastModifiedBy>BartipanovaB</cp:lastModifiedBy>
  <cp:lastPrinted>2009-09-17T08:53:50Z</cp:lastPrinted>
  <dcterms:created xsi:type="dcterms:W3CDTF">2009-06-02T15:36:12Z</dcterms:created>
  <dcterms:modified xsi:type="dcterms:W3CDTF">2010-02-12T14:51:34Z</dcterms:modified>
  <cp:category/>
  <cp:version/>
  <cp:contentType/>
  <cp:contentStatus/>
</cp:coreProperties>
</file>