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ostup" sheetId="1" r:id="rId1"/>
    <sheet name="vzorový Rozpočet_původní" sheetId="2" r:id="rId2"/>
    <sheet name="vzorový Rozpočet_po změně" sheetId="3" r:id="rId3"/>
    <sheet name="Změny" sheetId="4" r:id="rId4"/>
  </sheets>
  <definedNames/>
  <calcPr fullCalcOnLoad="1"/>
</workbook>
</file>

<file path=xl/sharedStrings.xml><?xml version="1.0" encoding="utf-8"?>
<sst xmlns="http://schemas.openxmlformats.org/spreadsheetml/2006/main" count="276" uniqueCount="119">
  <si>
    <t xml:space="preserve">Vážení Koneční uživatelé, </t>
  </si>
  <si>
    <t>MZ=monitorovací zpráva</t>
  </si>
  <si>
    <t>Váš Konečný příjemce</t>
  </si>
  <si>
    <t>Hodně zdaru při vyplňování Vám přeje</t>
  </si>
  <si>
    <t xml:space="preserve">V případě problémů nebo dalších otázek se na nás kdykoliv obraťte telefonicky nebo emailem. </t>
  </si>
  <si>
    <t>7. Náklady</t>
  </si>
  <si>
    <t>Druh Výdajů</t>
  </si>
  <si>
    <t>Jednotka</t>
  </si>
  <si>
    <t>Počet</t>
  </si>
  <si>
    <t>j.cena (Kč)</t>
  </si>
  <si>
    <t>Celk.náklady (Kč)</t>
  </si>
  <si>
    <t>% z cel. nákladů</t>
  </si>
  <si>
    <t>1.</t>
  </si>
  <si>
    <t>Osobní náklady</t>
  </si>
  <si>
    <t>1.1</t>
  </si>
  <si>
    <t>Náklady na pracovníky</t>
  </si>
  <si>
    <t>1.1.1</t>
  </si>
  <si>
    <t>Odborný personál</t>
  </si>
  <si>
    <t>hod.(rok)</t>
  </si>
  <si>
    <t>1.1.1.1</t>
  </si>
  <si>
    <t>Sociální pracovník</t>
  </si>
  <si>
    <t>měsíc</t>
  </si>
  <si>
    <t>1.1.1.2</t>
  </si>
  <si>
    <t>Sociální asistent</t>
  </si>
  <si>
    <t>1.1.1.3</t>
  </si>
  <si>
    <t>Sociální aistentka</t>
  </si>
  <si>
    <t>1.1.2</t>
  </si>
  <si>
    <t>Administrativní personál</t>
  </si>
  <si>
    <t>1.1.2.1</t>
  </si>
  <si>
    <t>Koordinátor soc. prac.</t>
  </si>
  <si>
    <t>1.1.2.2</t>
  </si>
  <si>
    <t>Ekonomka</t>
  </si>
  <si>
    <t xml:space="preserve">2. </t>
  </si>
  <si>
    <t>Cestovné</t>
  </si>
  <si>
    <t>2.1</t>
  </si>
  <si>
    <t>Diety (ubytování a stravné)</t>
  </si>
  <si>
    <t>2.2</t>
  </si>
  <si>
    <t>Mezinárodní cestovné</t>
  </si>
  <si>
    <t>2.3</t>
  </si>
  <si>
    <t>Místní cestovné</t>
  </si>
  <si>
    <t>3.</t>
  </si>
  <si>
    <t>Zařízení a vybavení</t>
  </si>
  <si>
    <t>3.1</t>
  </si>
  <si>
    <t>Nákup výpočetní techniky</t>
  </si>
  <si>
    <t>3.2</t>
  </si>
  <si>
    <t>Nákup jiného zařízení</t>
  </si>
  <si>
    <t>3.2.1</t>
  </si>
  <si>
    <t>Postele</t>
  </si>
  <si>
    <t>kus</t>
  </si>
  <si>
    <t>3.2.2</t>
  </si>
  <si>
    <t>Kuchyňské nádobí</t>
  </si>
  <si>
    <t>3.2.3</t>
  </si>
  <si>
    <t>Vysavač</t>
  </si>
  <si>
    <t>3.3</t>
  </si>
  <si>
    <t>Nákup DHM</t>
  </si>
  <si>
    <t>3.3.1</t>
  </si>
  <si>
    <t>Pračka</t>
  </si>
  <si>
    <t>3.4</t>
  </si>
  <si>
    <t>Nájem/leasing zařízení, budov</t>
  </si>
  <si>
    <t>3.5</t>
  </si>
  <si>
    <t>Amortizace vlastního majetku</t>
  </si>
  <si>
    <t>3.6</t>
  </si>
  <si>
    <t>Náklady na opravy a údržbu</t>
  </si>
  <si>
    <t>3.7</t>
  </si>
  <si>
    <t>Náklady na SW</t>
  </si>
  <si>
    <t>4.</t>
  </si>
  <si>
    <t>Místní kancelář/náklady projektu</t>
  </si>
  <si>
    <t>4.1</t>
  </si>
  <si>
    <t>Spotřební zboží a provozní materiál</t>
  </si>
  <si>
    <t>4.2</t>
  </si>
  <si>
    <t>Telefon, fax, poštovné</t>
  </si>
  <si>
    <t>4.3</t>
  </si>
  <si>
    <t>Nájem kanceláře</t>
  </si>
  <si>
    <t>4.4</t>
  </si>
  <si>
    <t>Provoz vozidla</t>
  </si>
  <si>
    <t>4.5</t>
  </si>
  <si>
    <t>Náklady na nákup vody, paliv a energie</t>
  </si>
  <si>
    <t>4.6</t>
  </si>
  <si>
    <t>Jiné výše neuvedené náklady</t>
  </si>
  <si>
    <t>5.</t>
  </si>
  <si>
    <t>Nákup služeb</t>
  </si>
  <si>
    <t>5.1</t>
  </si>
  <si>
    <t>Publikace/školící materiály/manuály</t>
  </si>
  <si>
    <t>5.2</t>
  </si>
  <si>
    <t>Odborné služby/Studie a výzkum</t>
  </si>
  <si>
    <t>5.3</t>
  </si>
  <si>
    <t>Náklady vyplývající přímo ze smlouvy</t>
  </si>
  <si>
    <t>služba</t>
  </si>
  <si>
    <t>5.3.1</t>
  </si>
  <si>
    <t>Vedení bankovního účtu</t>
  </si>
  <si>
    <t>5.4</t>
  </si>
  <si>
    <t>Náklady na konference/kurzy</t>
  </si>
  <si>
    <t>kurz</t>
  </si>
  <si>
    <t>5.4.1</t>
  </si>
  <si>
    <t>Kurz pro sociální asistentky</t>
  </si>
  <si>
    <t>5.4.2</t>
  </si>
  <si>
    <t>Kurz PC pro klienty</t>
  </si>
  <si>
    <t>5.5</t>
  </si>
  <si>
    <t>Jiné náklady</t>
  </si>
  <si>
    <t>Změny</t>
  </si>
  <si>
    <t>Původní</t>
  </si>
  <si>
    <t>Po navýšení</t>
  </si>
  <si>
    <t>Název</t>
  </si>
  <si>
    <t>ks</t>
  </si>
  <si>
    <t>Kč/ks</t>
  </si>
  <si>
    <t>celkem</t>
  </si>
  <si>
    <t>Změna</t>
  </si>
  <si>
    <t>% z kapitoly</t>
  </si>
  <si>
    <t>1)</t>
  </si>
  <si>
    <t>x</t>
  </si>
  <si>
    <t>Celkem</t>
  </si>
  <si>
    <t>Pokryto z položek</t>
  </si>
  <si>
    <t>Změna rozpočtu</t>
  </si>
  <si>
    <t>Položka</t>
  </si>
  <si>
    <t>Změna-celkem</t>
  </si>
  <si>
    <t>2)</t>
  </si>
  <si>
    <t>Důvod změny:</t>
  </si>
  <si>
    <r>
      <t>Důvod změny</t>
    </r>
    <r>
      <rPr>
        <sz val="10"/>
        <rFont val="Arial CE"/>
        <family val="0"/>
      </rPr>
      <t xml:space="preserve">: Vzhedem ke zvýšení cen postelí musela být tato položka navýšena.                                         </t>
    </r>
    <r>
      <rPr>
        <b/>
        <sz val="10"/>
        <rFont val="Arial CE"/>
        <family val="2"/>
      </rPr>
      <t xml:space="preserve">   Pozn.: </t>
    </r>
    <r>
      <rPr>
        <sz val="10"/>
        <rFont val="Arial CE"/>
        <family val="0"/>
      </rPr>
      <t>Jde o změny v rámci jedné kapitoly, tudíž se % nemusí počítat.</t>
    </r>
  </si>
  <si>
    <t>V případě, že budete v rozpočtu dělat nějaké změny, je nutné vyplnit tabulku změn a dále změny promítnout do rozpočtu. Ukázkový rozpočet a promítnutí změn naleznete v listech "vzorový rozpočet původní" a "vzorový rozpočet po změně".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</si>
</sst>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5" borderId="3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49" fontId="3" fillId="7" borderId="3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4" fontId="0" fillId="5" borderId="6" xfId="0" applyNumberFormat="1" applyFill="1" applyBorder="1" applyAlignment="1">
      <alignment/>
    </xf>
    <xf numFmtId="4" fontId="0" fillId="5" borderId="6" xfId="0" applyNumberFormat="1" applyFont="1" applyFill="1" applyBorder="1" applyAlignment="1">
      <alignment/>
    </xf>
    <xf numFmtId="4" fontId="0" fillId="6" borderId="7" xfId="0" applyNumberFormat="1" applyFill="1" applyBorder="1" applyAlignment="1">
      <alignment/>
    </xf>
    <xf numFmtId="4" fontId="0" fillId="6" borderId="6" xfId="0" applyNumberFormat="1" applyFill="1" applyBorder="1" applyAlignment="1">
      <alignment/>
    </xf>
    <xf numFmtId="4" fontId="0" fillId="7" borderId="6" xfId="0" applyNumberFormat="1" applyFill="1" applyBorder="1" applyAlignment="1">
      <alignment/>
    </xf>
    <xf numFmtId="10" fontId="0" fillId="0" borderId="8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5" borderId="1" xfId="0" applyNumberFormat="1" applyFill="1" applyBorder="1" applyAlignment="1">
      <alignment/>
    </xf>
    <xf numFmtId="4" fontId="0" fillId="5" borderId="1" xfId="0" applyNumberFormat="1" applyFont="1" applyFill="1" applyBorder="1" applyAlignment="1">
      <alignment/>
    </xf>
    <xf numFmtId="3" fontId="0" fillId="6" borderId="1" xfId="0" applyNumberFormat="1" applyFill="1" applyBorder="1" applyAlignment="1">
      <alignment/>
    </xf>
    <xf numFmtId="4" fontId="0" fillId="6" borderId="1" xfId="0" applyNumberFormat="1" applyFill="1" applyBorder="1" applyAlignment="1">
      <alignment/>
    </xf>
    <xf numFmtId="4" fontId="0" fillId="7" borderId="1" xfId="0" applyNumberFormat="1" applyFill="1" applyBorder="1" applyAlignment="1">
      <alignment/>
    </xf>
    <xf numFmtId="10" fontId="0" fillId="0" borderId="9" xfId="0" applyNumberFormat="1" applyBorder="1" applyAlignment="1">
      <alignment/>
    </xf>
    <xf numFmtId="4" fontId="3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5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5.875" style="0" customWidth="1"/>
    <col min="4" max="4" width="10.125" style="0" customWidth="1"/>
  </cols>
  <sheetData>
    <row r="2" ht="12.75">
      <c r="J2" t="s">
        <v>1</v>
      </c>
    </row>
    <row r="5" ht="12.75">
      <c r="B5" t="s">
        <v>0</v>
      </c>
    </row>
    <row r="8" spans="2:13" ht="51" customHeight="1">
      <c r="B8" s="45" t="s">
        <v>118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12" ht="12.75">
      <c r="B12" t="s">
        <v>3</v>
      </c>
    </row>
    <row r="13" ht="12.75">
      <c r="E13" t="s">
        <v>2</v>
      </c>
    </row>
    <row r="15" ht="12.75">
      <c r="B15" t="s">
        <v>4</v>
      </c>
    </row>
  </sheetData>
  <mergeCells count="1">
    <mergeCell ref="B8:M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J22" sqref="J22"/>
    </sheetView>
  </sheetViews>
  <sheetFormatPr defaultColWidth="9.00390625" defaultRowHeight="12.75"/>
  <cols>
    <col min="2" max="2" width="33.875" style="0" bestFit="1" customWidth="1"/>
  </cols>
  <sheetData>
    <row r="1" spans="1:3" ht="12.75">
      <c r="A1" s="2"/>
      <c r="B1" s="1" t="s">
        <v>5</v>
      </c>
      <c r="C1" s="3">
        <f>F4+F14+F19+F32+F40</f>
        <v>1007100</v>
      </c>
    </row>
    <row r="2" ht="12.75">
      <c r="A2" s="2"/>
    </row>
    <row r="3" spans="1:7" ht="25.5">
      <c r="A3" s="4"/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6" t="s">
        <v>11</v>
      </c>
    </row>
    <row r="4" spans="1:7" ht="12.75">
      <c r="A4" s="7" t="s">
        <v>12</v>
      </c>
      <c r="B4" s="8" t="s">
        <v>13</v>
      </c>
      <c r="C4" s="9"/>
      <c r="D4" s="9"/>
      <c r="E4" s="9"/>
      <c r="F4" s="3">
        <f>SUM(F5:F12)</f>
        <v>900000</v>
      </c>
      <c r="G4" s="10">
        <f>F4/C1</f>
        <v>0.8936550491510277</v>
      </c>
    </row>
    <row r="5" spans="1:7" ht="12.75">
      <c r="A5" s="11" t="s">
        <v>14</v>
      </c>
      <c r="B5" s="12" t="s">
        <v>15</v>
      </c>
      <c r="C5" s="13"/>
      <c r="D5" s="13"/>
      <c r="E5" s="13"/>
      <c r="F5" s="13"/>
      <c r="G5" s="13"/>
    </row>
    <row r="6" spans="1:7" ht="12.75">
      <c r="A6" s="11" t="s">
        <v>16</v>
      </c>
      <c r="B6" s="12" t="s">
        <v>17</v>
      </c>
      <c r="C6" s="12" t="s">
        <v>18</v>
      </c>
      <c r="D6" s="14"/>
      <c r="E6" s="14"/>
      <c r="F6" s="14"/>
      <c r="G6" s="14"/>
    </row>
    <row r="7" spans="1:7" ht="12.75">
      <c r="A7" s="11" t="s">
        <v>19</v>
      </c>
      <c r="B7" s="12" t="s">
        <v>20</v>
      </c>
      <c r="C7" s="12" t="s">
        <v>21</v>
      </c>
      <c r="D7" s="14">
        <v>24</v>
      </c>
      <c r="E7" s="14">
        <v>8500</v>
      </c>
      <c r="F7" s="14">
        <f>D7*E7</f>
        <v>204000</v>
      </c>
      <c r="G7" s="14"/>
    </row>
    <row r="8" spans="1:7" ht="12.75">
      <c r="A8" s="11" t="s">
        <v>22</v>
      </c>
      <c r="B8" s="12" t="s">
        <v>23</v>
      </c>
      <c r="C8" s="12" t="s">
        <v>21</v>
      </c>
      <c r="D8" s="14">
        <v>24</v>
      </c>
      <c r="E8" s="14">
        <v>12000</v>
      </c>
      <c r="F8" s="14">
        <f>D8*E8</f>
        <v>288000</v>
      </c>
      <c r="G8" s="14"/>
    </row>
    <row r="9" spans="1:7" ht="12.75">
      <c r="A9" s="11" t="s">
        <v>24</v>
      </c>
      <c r="B9" s="12" t="s">
        <v>25</v>
      </c>
      <c r="C9" s="12" t="s">
        <v>21</v>
      </c>
      <c r="D9" s="14">
        <v>24</v>
      </c>
      <c r="E9" s="14">
        <v>6000</v>
      </c>
      <c r="F9" s="14">
        <f>D9*E9</f>
        <v>144000</v>
      </c>
      <c r="G9" s="14"/>
    </row>
    <row r="10" spans="1:7" ht="12.75">
      <c r="A10" s="11" t="s">
        <v>26</v>
      </c>
      <c r="B10" s="12" t="s">
        <v>27</v>
      </c>
      <c r="C10" s="12"/>
      <c r="D10" s="14"/>
      <c r="E10" s="14"/>
      <c r="F10" s="14"/>
      <c r="G10" s="14"/>
    </row>
    <row r="11" spans="1:7" ht="12.75">
      <c r="A11" s="11" t="s">
        <v>28</v>
      </c>
      <c r="B11" s="12" t="s">
        <v>29</v>
      </c>
      <c r="C11" s="12" t="s">
        <v>21</v>
      </c>
      <c r="D11" s="14">
        <v>24</v>
      </c>
      <c r="E11" s="14">
        <v>3000</v>
      </c>
      <c r="F11" s="14">
        <f>D11*E11</f>
        <v>72000</v>
      </c>
      <c r="G11" s="14"/>
    </row>
    <row r="12" spans="1:7" ht="12.75">
      <c r="A12" s="11" t="s">
        <v>30</v>
      </c>
      <c r="B12" s="12" t="s">
        <v>31</v>
      </c>
      <c r="C12" s="12" t="s">
        <v>21</v>
      </c>
      <c r="D12" s="14">
        <v>24</v>
      </c>
      <c r="E12" s="14">
        <v>8000</v>
      </c>
      <c r="F12" s="14">
        <f>D12*E12</f>
        <v>192000</v>
      </c>
      <c r="G12" s="14"/>
    </row>
    <row r="13" spans="1:7" ht="12.75">
      <c r="A13" s="47"/>
      <c r="B13" s="48"/>
      <c r="C13" s="48"/>
      <c r="D13" s="48"/>
      <c r="E13" s="48"/>
      <c r="F13" s="48"/>
      <c r="G13" s="49"/>
    </row>
    <row r="14" spans="1:7" ht="12.75">
      <c r="A14" s="7" t="s">
        <v>32</v>
      </c>
      <c r="B14" s="8" t="s">
        <v>33</v>
      </c>
      <c r="C14" s="9"/>
      <c r="D14" s="9"/>
      <c r="E14" s="9"/>
      <c r="F14" s="3">
        <f>SUM(F15:F17)</f>
        <v>4800</v>
      </c>
      <c r="G14" s="10">
        <f>F14/C1</f>
        <v>0.004766160262138814</v>
      </c>
    </row>
    <row r="15" spans="1:7" ht="12.75">
      <c r="A15" s="11" t="s">
        <v>34</v>
      </c>
      <c r="B15" s="12" t="s">
        <v>35</v>
      </c>
      <c r="C15" s="12"/>
      <c r="D15" s="14"/>
      <c r="E15" s="14"/>
      <c r="F15" s="14"/>
      <c r="G15" s="14"/>
    </row>
    <row r="16" spans="1:7" ht="12.75">
      <c r="A16" s="11" t="s">
        <v>36</v>
      </c>
      <c r="B16" s="12" t="s">
        <v>37</v>
      </c>
      <c r="C16" s="12"/>
      <c r="D16" s="14"/>
      <c r="E16" s="14"/>
      <c r="F16" s="14"/>
      <c r="G16" s="14"/>
    </row>
    <row r="17" spans="1:7" ht="12.75">
      <c r="A17" s="11" t="s">
        <v>38</v>
      </c>
      <c r="B17" s="12" t="s">
        <v>39</v>
      </c>
      <c r="C17" s="12" t="s">
        <v>21</v>
      </c>
      <c r="D17" s="14">
        <v>24</v>
      </c>
      <c r="E17" s="14">
        <v>200</v>
      </c>
      <c r="F17" s="14">
        <f>D17*E17</f>
        <v>4800</v>
      </c>
      <c r="G17" s="14"/>
    </row>
    <row r="18" spans="1:7" ht="12.75">
      <c r="A18" s="47"/>
      <c r="B18" s="48"/>
      <c r="C18" s="48"/>
      <c r="D18" s="48"/>
      <c r="E18" s="48"/>
      <c r="F18" s="48"/>
      <c r="G18" s="49"/>
    </row>
    <row r="19" spans="1:7" ht="12.75">
      <c r="A19" s="7" t="s">
        <v>40</v>
      </c>
      <c r="B19" s="8" t="s">
        <v>41</v>
      </c>
      <c r="C19" s="8"/>
      <c r="D19" s="15"/>
      <c r="E19" s="15"/>
      <c r="F19" s="15">
        <f>SUM(F20:F30)</f>
        <v>19500</v>
      </c>
      <c r="G19" s="10">
        <f>F19/C1</f>
        <v>0.019362526064938934</v>
      </c>
    </row>
    <row r="20" spans="1:7" ht="12.75">
      <c r="A20" s="11" t="s">
        <v>42</v>
      </c>
      <c r="B20" s="12" t="s">
        <v>43</v>
      </c>
      <c r="C20" s="12"/>
      <c r="D20" s="14"/>
      <c r="E20" s="14"/>
      <c r="F20" s="14"/>
      <c r="G20" s="14"/>
    </row>
    <row r="21" spans="1:7" ht="12.75">
      <c r="A21" s="11" t="s">
        <v>44</v>
      </c>
      <c r="B21" s="12" t="s">
        <v>45</v>
      </c>
      <c r="C21" s="12"/>
      <c r="D21" s="14"/>
      <c r="E21" s="14"/>
      <c r="F21" s="14"/>
      <c r="G21" s="14"/>
    </row>
    <row r="22" spans="1:7" ht="12.75">
      <c r="A22" s="11" t="s">
        <v>46</v>
      </c>
      <c r="B22" s="12" t="s">
        <v>47</v>
      </c>
      <c r="C22" s="12" t="s">
        <v>48</v>
      </c>
      <c r="D22" s="14">
        <v>2</v>
      </c>
      <c r="E22" s="14">
        <v>3000</v>
      </c>
      <c r="F22" s="14">
        <f>D22*E22</f>
        <v>6000</v>
      </c>
      <c r="G22" s="14"/>
    </row>
    <row r="23" spans="1:7" ht="12.75">
      <c r="A23" s="11" t="s">
        <v>49</v>
      </c>
      <c r="B23" s="12" t="s">
        <v>50</v>
      </c>
      <c r="C23" s="12" t="s">
        <v>48</v>
      </c>
      <c r="D23" s="14">
        <v>1</v>
      </c>
      <c r="E23" s="14">
        <v>500</v>
      </c>
      <c r="F23" s="14">
        <f>D23*E23</f>
        <v>500</v>
      </c>
      <c r="G23" s="14"/>
    </row>
    <row r="24" spans="1:7" ht="12.75">
      <c r="A24" s="11" t="s">
        <v>51</v>
      </c>
      <c r="B24" s="12" t="s">
        <v>52</v>
      </c>
      <c r="C24" s="12" t="s">
        <v>48</v>
      </c>
      <c r="D24" s="14">
        <v>1</v>
      </c>
      <c r="E24" s="14">
        <v>3000</v>
      </c>
      <c r="F24" s="14">
        <f>D24*E24</f>
        <v>3000</v>
      </c>
      <c r="G24" s="14"/>
    </row>
    <row r="25" spans="1:7" ht="12.75">
      <c r="A25" s="11" t="s">
        <v>53</v>
      </c>
      <c r="B25" s="12" t="s">
        <v>54</v>
      </c>
      <c r="C25" s="12"/>
      <c r="D25" s="14"/>
      <c r="E25" s="14"/>
      <c r="F25" s="14"/>
      <c r="G25" s="14"/>
    </row>
    <row r="26" spans="1:7" ht="12.75">
      <c r="A26" s="11" t="s">
        <v>55</v>
      </c>
      <c r="B26" s="12" t="s">
        <v>56</v>
      </c>
      <c r="C26" s="12" t="s">
        <v>48</v>
      </c>
      <c r="D26" s="14">
        <v>1</v>
      </c>
      <c r="E26" s="14">
        <v>10000</v>
      </c>
      <c r="F26" s="14">
        <f>D26*E26</f>
        <v>10000</v>
      </c>
      <c r="G26" s="14"/>
    </row>
    <row r="27" spans="1:7" ht="12.75">
      <c r="A27" s="11" t="s">
        <v>57</v>
      </c>
      <c r="B27" s="12" t="s">
        <v>58</v>
      </c>
      <c r="C27" s="12"/>
      <c r="D27" s="14"/>
      <c r="E27" s="14"/>
      <c r="F27" s="14"/>
      <c r="G27" s="14"/>
    </row>
    <row r="28" spans="1:7" ht="12.75">
      <c r="A28" s="11" t="s">
        <v>59</v>
      </c>
      <c r="B28" s="12" t="s">
        <v>60</v>
      </c>
      <c r="C28" s="12"/>
      <c r="D28" s="14"/>
      <c r="E28" s="14"/>
      <c r="F28" s="14"/>
      <c r="G28" s="14"/>
    </row>
    <row r="29" spans="1:7" ht="12.75">
      <c r="A29" s="11" t="s">
        <v>61</v>
      </c>
      <c r="B29" s="12" t="s">
        <v>62</v>
      </c>
      <c r="C29" s="12" t="s">
        <v>21</v>
      </c>
      <c r="D29" s="14"/>
      <c r="E29" s="14"/>
      <c r="F29" s="14"/>
      <c r="G29" s="14"/>
    </row>
    <row r="30" spans="1:7" ht="12.75">
      <c r="A30" s="11" t="s">
        <v>63</v>
      </c>
      <c r="B30" s="12" t="s">
        <v>64</v>
      </c>
      <c r="C30" s="12"/>
      <c r="D30" s="14"/>
      <c r="E30" s="14"/>
      <c r="F30" s="14"/>
      <c r="G30" s="14"/>
    </row>
    <row r="31" spans="1:7" ht="12.75">
      <c r="A31" s="50"/>
      <c r="B31" s="51"/>
      <c r="C31" s="51"/>
      <c r="D31" s="51"/>
      <c r="E31" s="51"/>
      <c r="F31" s="51"/>
      <c r="G31" s="51"/>
    </row>
    <row r="32" spans="1:7" ht="12.75">
      <c r="A32" s="7" t="s">
        <v>65</v>
      </c>
      <c r="B32" s="8" t="s">
        <v>66</v>
      </c>
      <c r="C32" s="9"/>
      <c r="D32" s="9"/>
      <c r="E32" s="9"/>
      <c r="F32" s="3">
        <f>SUM(F33:F38)</f>
        <v>40800</v>
      </c>
      <c r="G32" s="10">
        <f>F32/C1</f>
        <v>0.04051236222817992</v>
      </c>
    </row>
    <row r="33" spans="1:7" ht="12.75">
      <c r="A33" s="11" t="s">
        <v>67</v>
      </c>
      <c r="B33" s="12" t="s">
        <v>68</v>
      </c>
      <c r="C33" s="12" t="s">
        <v>21</v>
      </c>
      <c r="D33" s="14">
        <v>24</v>
      </c>
      <c r="E33" s="14">
        <v>200</v>
      </c>
      <c r="F33" s="14">
        <f>D33*E33</f>
        <v>4800</v>
      </c>
      <c r="G33" s="14"/>
    </row>
    <row r="34" spans="1:7" ht="12.75">
      <c r="A34" s="11" t="s">
        <v>69</v>
      </c>
      <c r="B34" s="12" t="s">
        <v>70</v>
      </c>
      <c r="C34" s="12" t="s">
        <v>21</v>
      </c>
      <c r="D34" s="14">
        <v>24</v>
      </c>
      <c r="E34" s="14">
        <v>1000</v>
      </c>
      <c r="F34" s="14">
        <f>D34*E34</f>
        <v>24000</v>
      </c>
      <c r="G34" s="14"/>
    </row>
    <row r="35" spans="1:7" ht="12.75">
      <c r="A35" s="11" t="s">
        <v>71</v>
      </c>
      <c r="B35" s="12" t="s">
        <v>72</v>
      </c>
      <c r="C35" s="12" t="s">
        <v>21</v>
      </c>
      <c r="D35" s="14">
        <v>0</v>
      </c>
      <c r="E35" s="14">
        <v>0</v>
      </c>
      <c r="F35" s="14">
        <f>D35*E35</f>
        <v>0</v>
      </c>
      <c r="G35" s="14"/>
    </row>
    <row r="36" spans="1:7" ht="12.75">
      <c r="A36" s="11" t="s">
        <v>73</v>
      </c>
      <c r="B36" s="12" t="s">
        <v>74</v>
      </c>
      <c r="C36" s="12" t="s">
        <v>21</v>
      </c>
      <c r="D36" s="14"/>
      <c r="E36" s="14"/>
      <c r="F36" s="14"/>
      <c r="G36" s="14"/>
    </row>
    <row r="37" spans="1:7" ht="12.75">
      <c r="A37" s="11" t="s">
        <v>75</v>
      </c>
      <c r="B37" s="12" t="s">
        <v>76</v>
      </c>
      <c r="C37" s="12" t="s">
        <v>21</v>
      </c>
      <c r="D37" s="14">
        <v>0</v>
      </c>
      <c r="E37" s="14">
        <v>0</v>
      </c>
      <c r="F37" s="14">
        <f>D37*E37</f>
        <v>0</v>
      </c>
      <c r="G37" s="14"/>
    </row>
    <row r="38" spans="1:7" ht="12.75">
      <c r="A38" s="11" t="s">
        <v>77</v>
      </c>
      <c r="B38" s="12" t="s">
        <v>78</v>
      </c>
      <c r="C38" s="12" t="s">
        <v>21</v>
      </c>
      <c r="D38" s="14">
        <v>24</v>
      </c>
      <c r="E38" s="14">
        <v>500</v>
      </c>
      <c r="F38" s="14">
        <f>D38*E38</f>
        <v>12000</v>
      </c>
      <c r="G38" s="14"/>
    </row>
    <row r="39" spans="1:7" ht="12.75">
      <c r="A39" s="47"/>
      <c r="B39" s="48"/>
      <c r="C39" s="48"/>
      <c r="D39" s="48"/>
      <c r="E39" s="48"/>
      <c r="F39" s="48"/>
      <c r="G39" s="49"/>
    </row>
    <row r="40" spans="1:7" ht="12.75">
      <c r="A40" s="7" t="s">
        <v>79</v>
      </c>
      <c r="B40" s="8" t="s">
        <v>80</v>
      </c>
      <c r="C40" s="9"/>
      <c r="D40" s="9"/>
      <c r="E40" s="9"/>
      <c r="F40" s="3">
        <f>SUM(F41:F48)</f>
        <v>42000</v>
      </c>
      <c r="G40" s="10">
        <f>F40/C1</f>
        <v>0.04170390229371462</v>
      </c>
    </row>
    <row r="41" spans="1:7" ht="12.75">
      <c r="A41" s="11" t="s">
        <v>81</v>
      </c>
      <c r="B41" s="12" t="s">
        <v>82</v>
      </c>
      <c r="C41" s="12" t="s">
        <v>48</v>
      </c>
      <c r="D41" s="14"/>
      <c r="E41" s="14"/>
      <c r="F41" s="14"/>
      <c r="G41" s="14"/>
    </row>
    <row r="42" spans="1:7" ht="12.75">
      <c r="A42" s="11" t="s">
        <v>83</v>
      </c>
      <c r="B42" s="12" t="s">
        <v>84</v>
      </c>
      <c r="C42" s="12"/>
      <c r="D42" s="14"/>
      <c r="E42" s="14"/>
      <c r="F42" s="14">
        <f aca="true" t="shared" si="0" ref="F42:F47">D42*E42</f>
        <v>0</v>
      </c>
      <c r="G42" s="14"/>
    </row>
    <row r="43" spans="1:7" ht="12.75">
      <c r="A43" s="11" t="s">
        <v>85</v>
      </c>
      <c r="B43" s="12" t="s">
        <v>86</v>
      </c>
      <c r="C43" s="12" t="s">
        <v>87</v>
      </c>
      <c r="D43" s="14"/>
      <c r="E43" s="14"/>
      <c r="F43" s="14"/>
      <c r="G43" s="14"/>
    </row>
    <row r="44" spans="1:7" ht="12.75">
      <c r="A44" s="11" t="s">
        <v>88</v>
      </c>
      <c r="B44" s="12" t="s">
        <v>89</v>
      </c>
      <c r="C44" s="12" t="s">
        <v>21</v>
      </c>
      <c r="D44" s="14">
        <v>24</v>
      </c>
      <c r="E44" s="14">
        <v>500</v>
      </c>
      <c r="F44" s="14">
        <f t="shared" si="0"/>
        <v>12000</v>
      </c>
      <c r="G44" s="14"/>
    </row>
    <row r="45" spans="1:7" ht="12.75">
      <c r="A45" s="11" t="s">
        <v>90</v>
      </c>
      <c r="B45" s="12" t="s">
        <v>91</v>
      </c>
      <c r="C45" s="12" t="s">
        <v>92</v>
      </c>
      <c r="D45" s="14"/>
      <c r="E45" s="14"/>
      <c r="F45" s="14"/>
      <c r="G45" s="14"/>
    </row>
    <row r="46" spans="1:7" ht="12.75">
      <c r="A46" s="11" t="s">
        <v>93</v>
      </c>
      <c r="B46" s="12" t="s">
        <v>94</v>
      </c>
      <c r="C46" s="12" t="s">
        <v>92</v>
      </c>
      <c r="D46" s="14">
        <v>1</v>
      </c>
      <c r="E46" s="14">
        <v>10000</v>
      </c>
      <c r="F46" s="14">
        <f t="shared" si="0"/>
        <v>10000</v>
      </c>
      <c r="G46" s="14"/>
    </row>
    <row r="47" spans="1:7" ht="12.75">
      <c r="A47" s="11" t="s">
        <v>95</v>
      </c>
      <c r="B47" s="12" t="s">
        <v>96</v>
      </c>
      <c r="C47" s="12" t="s">
        <v>92</v>
      </c>
      <c r="D47" s="14">
        <v>2</v>
      </c>
      <c r="E47" s="14">
        <v>10000</v>
      </c>
      <c r="F47" s="14">
        <f t="shared" si="0"/>
        <v>20000</v>
      </c>
      <c r="G47" s="14"/>
    </row>
    <row r="48" spans="1:7" ht="12.75">
      <c r="A48" s="11" t="s">
        <v>97</v>
      </c>
      <c r="B48" s="12" t="s">
        <v>98</v>
      </c>
      <c r="C48" s="12"/>
      <c r="D48" s="14"/>
      <c r="E48" s="14"/>
      <c r="F48" s="14"/>
      <c r="G48" s="14"/>
    </row>
  </sheetData>
  <mergeCells count="4">
    <mergeCell ref="A13:G13"/>
    <mergeCell ref="A18:G18"/>
    <mergeCell ref="A31:G31"/>
    <mergeCell ref="A39:G3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15" sqref="I15"/>
    </sheetView>
  </sheetViews>
  <sheetFormatPr defaultColWidth="9.00390625" defaultRowHeight="12.75"/>
  <cols>
    <col min="1" max="1" width="6.75390625" style="0" bestFit="1" customWidth="1"/>
    <col min="2" max="2" width="33.875" style="0" bestFit="1" customWidth="1"/>
  </cols>
  <sheetData>
    <row r="1" spans="1:3" ht="12.75">
      <c r="A1" s="2"/>
      <c r="B1" s="1" t="s">
        <v>5</v>
      </c>
      <c r="C1" s="3">
        <f>F4+F14+F19+F32+F40</f>
        <v>1007100</v>
      </c>
    </row>
    <row r="2" ht="12.75">
      <c r="A2" s="2"/>
    </row>
    <row r="3" spans="1:7" ht="25.5">
      <c r="A3" s="4"/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6" t="s">
        <v>11</v>
      </c>
    </row>
    <row r="4" spans="1:7" ht="12.75">
      <c r="A4" s="7" t="s">
        <v>12</v>
      </c>
      <c r="B4" s="8" t="s">
        <v>13</v>
      </c>
      <c r="C4" s="9"/>
      <c r="D4" s="9"/>
      <c r="E4" s="9"/>
      <c r="F4" s="3">
        <f>SUM(F5:F12)</f>
        <v>900000</v>
      </c>
      <c r="G4" s="10">
        <f>F4/C1</f>
        <v>0.8936550491510277</v>
      </c>
    </row>
    <row r="5" spans="1:7" ht="12.75">
      <c r="A5" s="11" t="s">
        <v>14</v>
      </c>
      <c r="B5" s="12" t="s">
        <v>15</v>
      </c>
      <c r="C5" s="13"/>
      <c r="D5" s="13"/>
      <c r="E5" s="13"/>
      <c r="F5" s="13"/>
      <c r="G5" s="13"/>
    </row>
    <row r="6" spans="1:7" ht="12.75">
      <c r="A6" s="11" t="s">
        <v>16</v>
      </c>
      <c r="B6" s="12" t="s">
        <v>17</v>
      </c>
      <c r="C6" s="12" t="s">
        <v>18</v>
      </c>
      <c r="D6" s="14"/>
      <c r="E6" s="14"/>
      <c r="F6" s="14"/>
      <c r="G6" s="14"/>
    </row>
    <row r="7" spans="1:7" ht="12.75">
      <c r="A7" s="11" t="s">
        <v>19</v>
      </c>
      <c r="B7" s="12" t="s">
        <v>20</v>
      </c>
      <c r="C7" s="12" t="s">
        <v>21</v>
      </c>
      <c r="D7" s="14">
        <v>24</v>
      </c>
      <c r="E7" s="14">
        <v>8500</v>
      </c>
      <c r="F7" s="14">
        <f>D7*E7</f>
        <v>204000</v>
      </c>
      <c r="G7" s="14"/>
    </row>
    <row r="8" spans="1:7" ht="12.75">
      <c r="A8" s="11" t="s">
        <v>22</v>
      </c>
      <c r="B8" s="12" t="s">
        <v>23</v>
      </c>
      <c r="C8" s="12" t="s">
        <v>21</v>
      </c>
      <c r="D8" s="14">
        <v>24</v>
      </c>
      <c r="E8" s="14">
        <v>12000</v>
      </c>
      <c r="F8" s="14">
        <f>D8*E8</f>
        <v>288000</v>
      </c>
      <c r="G8" s="14"/>
    </row>
    <row r="9" spans="1:7" ht="12.75">
      <c r="A9" s="11" t="s">
        <v>24</v>
      </c>
      <c r="B9" s="12" t="s">
        <v>25</v>
      </c>
      <c r="C9" s="12" t="s">
        <v>21</v>
      </c>
      <c r="D9" s="14">
        <v>24</v>
      </c>
      <c r="E9" s="14">
        <v>6000</v>
      </c>
      <c r="F9" s="14">
        <f>D9*E9</f>
        <v>144000</v>
      </c>
      <c r="G9" s="14"/>
    </row>
    <row r="10" spans="1:7" ht="12.75">
      <c r="A10" s="11" t="s">
        <v>26</v>
      </c>
      <c r="B10" s="12" t="s">
        <v>27</v>
      </c>
      <c r="C10" s="12"/>
      <c r="D10" s="14"/>
      <c r="E10" s="14"/>
      <c r="F10" s="14"/>
      <c r="G10" s="14"/>
    </row>
    <row r="11" spans="1:7" ht="12.75">
      <c r="A11" s="11" t="s">
        <v>28</v>
      </c>
      <c r="B11" s="12" t="s">
        <v>29</v>
      </c>
      <c r="C11" s="12" t="s">
        <v>21</v>
      </c>
      <c r="D11" s="14">
        <v>24</v>
      </c>
      <c r="E11" s="14">
        <v>3000</v>
      </c>
      <c r="F11" s="14">
        <f>D11*E11</f>
        <v>72000</v>
      </c>
      <c r="G11" s="14"/>
    </row>
    <row r="12" spans="1:7" ht="12.75">
      <c r="A12" s="11" t="s">
        <v>30</v>
      </c>
      <c r="B12" s="12" t="s">
        <v>31</v>
      </c>
      <c r="C12" s="12" t="s">
        <v>21</v>
      </c>
      <c r="D12" s="14">
        <v>24</v>
      </c>
      <c r="E12" s="14">
        <v>8000</v>
      </c>
      <c r="F12" s="14">
        <f>D12*E12</f>
        <v>192000</v>
      </c>
      <c r="G12" s="14"/>
    </row>
    <row r="13" spans="1:7" ht="12.75">
      <c r="A13" s="47"/>
      <c r="B13" s="48"/>
      <c r="C13" s="48"/>
      <c r="D13" s="48"/>
      <c r="E13" s="48"/>
      <c r="F13" s="48"/>
      <c r="G13" s="49"/>
    </row>
    <row r="14" spans="1:7" ht="12.75">
      <c r="A14" s="7" t="s">
        <v>32</v>
      </c>
      <c r="B14" s="8" t="s">
        <v>33</v>
      </c>
      <c r="C14" s="9"/>
      <c r="D14" s="9"/>
      <c r="E14" s="9"/>
      <c r="F14" s="3">
        <f>SUM(F15:F17)</f>
        <v>4800</v>
      </c>
      <c r="G14" s="10">
        <f>F14/C1</f>
        <v>0.004766160262138814</v>
      </c>
    </row>
    <row r="15" spans="1:7" ht="12.75">
      <c r="A15" s="11" t="s">
        <v>34</v>
      </c>
      <c r="B15" s="12" t="s">
        <v>35</v>
      </c>
      <c r="C15" s="12"/>
      <c r="D15" s="14"/>
      <c r="E15" s="14"/>
      <c r="F15" s="14"/>
      <c r="G15" s="14"/>
    </row>
    <row r="16" spans="1:7" ht="12.75">
      <c r="A16" s="11" t="s">
        <v>36</v>
      </c>
      <c r="B16" s="12" t="s">
        <v>37</v>
      </c>
      <c r="C16" s="12"/>
      <c r="D16" s="14"/>
      <c r="E16" s="14"/>
      <c r="F16" s="14"/>
      <c r="G16" s="14"/>
    </row>
    <row r="17" spans="1:7" ht="12.75">
      <c r="A17" s="11" t="s">
        <v>38</v>
      </c>
      <c r="B17" s="12" t="s">
        <v>39</v>
      </c>
      <c r="C17" s="12" t="s">
        <v>21</v>
      </c>
      <c r="D17" s="14">
        <v>24</v>
      </c>
      <c r="E17" s="14">
        <v>200</v>
      </c>
      <c r="F17" s="14">
        <f>D17*E17</f>
        <v>4800</v>
      </c>
      <c r="G17" s="14"/>
    </row>
    <row r="18" spans="1:7" ht="12.75">
      <c r="A18" s="47"/>
      <c r="B18" s="48"/>
      <c r="C18" s="48"/>
      <c r="D18" s="48"/>
      <c r="E18" s="48"/>
      <c r="F18" s="48"/>
      <c r="G18" s="49"/>
    </row>
    <row r="19" spans="1:7" ht="12.75">
      <c r="A19" s="7" t="s">
        <v>40</v>
      </c>
      <c r="B19" s="8" t="s">
        <v>41</v>
      </c>
      <c r="C19" s="8"/>
      <c r="D19" s="15"/>
      <c r="E19" s="15"/>
      <c r="F19" s="15">
        <f>SUM(F20:F30)</f>
        <v>19500</v>
      </c>
      <c r="G19" s="10">
        <f>F19/C1</f>
        <v>0.019362526064938934</v>
      </c>
    </row>
    <row r="20" spans="1:7" ht="12.75">
      <c r="A20" s="11" t="s">
        <v>42</v>
      </c>
      <c r="B20" s="12" t="s">
        <v>43</v>
      </c>
      <c r="C20" s="12"/>
      <c r="D20" s="14"/>
      <c r="E20" s="14"/>
      <c r="F20" s="14"/>
      <c r="G20" s="14"/>
    </row>
    <row r="21" spans="1:7" ht="12.75">
      <c r="A21" s="11" t="s">
        <v>44</v>
      </c>
      <c r="B21" s="12" t="s">
        <v>45</v>
      </c>
      <c r="C21" s="12"/>
      <c r="D21" s="14"/>
      <c r="E21" s="14"/>
      <c r="F21" s="14"/>
      <c r="G21" s="14"/>
    </row>
    <row r="22" spans="1:7" ht="12.75">
      <c r="A22" s="11" t="s">
        <v>46</v>
      </c>
      <c r="B22" s="12" t="s">
        <v>47</v>
      </c>
      <c r="C22" s="12" t="s">
        <v>48</v>
      </c>
      <c r="D22" s="14">
        <v>2</v>
      </c>
      <c r="E22" s="16">
        <v>4000</v>
      </c>
      <c r="F22" s="16">
        <f>D22*E22</f>
        <v>8000</v>
      </c>
      <c r="G22" s="14"/>
    </row>
    <row r="23" spans="1:7" ht="12.75">
      <c r="A23" s="11" t="s">
        <v>49</v>
      </c>
      <c r="B23" s="12" t="s">
        <v>50</v>
      </c>
      <c r="C23" s="12" t="s">
        <v>48</v>
      </c>
      <c r="D23" s="14">
        <v>1</v>
      </c>
      <c r="E23" s="14">
        <v>500</v>
      </c>
      <c r="F23" s="14">
        <f>D23*E23</f>
        <v>500</v>
      </c>
      <c r="G23" s="14"/>
    </row>
    <row r="24" spans="1:7" ht="12.75">
      <c r="A24" s="11" t="s">
        <v>51</v>
      </c>
      <c r="B24" s="12" t="s">
        <v>52</v>
      </c>
      <c r="C24" s="12" t="s">
        <v>48</v>
      </c>
      <c r="D24" s="14">
        <v>1</v>
      </c>
      <c r="E24" s="17">
        <v>2500</v>
      </c>
      <c r="F24" s="17">
        <f>D24*E24</f>
        <v>2500</v>
      </c>
      <c r="G24" s="14"/>
    </row>
    <row r="25" spans="1:7" ht="12.75">
      <c r="A25" s="11" t="s">
        <v>53</v>
      </c>
      <c r="B25" s="12" t="s">
        <v>54</v>
      </c>
      <c r="C25" s="12"/>
      <c r="D25" s="14"/>
      <c r="E25" s="14"/>
      <c r="F25" s="14"/>
      <c r="G25" s="14"/>
    </row>
    <row r="26" spans="1:7" ht="12.75">
      <c r="A26" s="11" t="s">
        <v>55</v>
      </c>
      <c r="B26" s="12" t="s">
        <v>56</v>
      </c>
      <c r="C26" s="12" t="s">
        <v>48</v>
      </c>
      <c r="D26" s="14">
        <v>1</v>
      </c>
      <c r="E26" s="17">
        <v>8500</v>
      </c>
      <c r="F26" s="17">
        <f>D26*E26</f>
        <v>8500</v>
      </c>
      <c r="G26" s="14"/>
    </row>
    <row r="27" spans="1:7" ht="12.75">
      <c r="A27" s="11" t="s">
        <v>57</v>
      </c>
      <c r="B27" s="12" t="s">
        <v>58</v>
      </c>
      <c r="C27" s="12"/>
      <c r="D27" s="14"/>
      <c r="E27" s="14"/>
      <c r="F27" s="14"/>
      <c r="G27" s="14"/>
    </row>
    <row r="28" spans="1:7" ht="12.75">
      <c r="A28" s="11" t="s">
        <v>59</v>
      </c>
      <c r="B28" s="12" t="s">
        <v>60</v>
      </c>
      <c r="C28" s="12"/>
      <c r="D28" s="14"/>
      <c r="E28" s="14"/>
      <c r="F28" s="14"/>
      <c r="G28" s="14"/>
    </row>
    <row r="29" spans="1:7" ht="12.75">
      <c r="A29" s="11" t="s">
        <v>61</v>
      </c>
      <c r="B29" s="12" t="s">
        <v>62</v>
      </c>
      <c r="C29" s="12" t="s">
        <v>21</v>
      </c>
      <c r="D29" s="14"/>
      <c r="E29" s="14"/>
      <c r="F29" s="14"/>
      <c r="G29" s="14"/>
    </row>
    <row r="30" spans="1:7" ht="12.75">
      <c r="A30" s="11" t="s">
        <v>63</v>
      </c>
      <c r="B30" s="12" t="s">
        <v>64</v>
      </c>
      <c r="C30" s="12"/>
      <c r="D30" s="14"/>
      <c r="E30" s="14"/>
      <c r="F30" s="14"/>
      <c r="G30" s="14"/>
    </row>
    <row r="31" spans="1:7" ht="12.75">
      <c r="A31" s="50"/>
      <c r="B31" s="51"/>
      <c r="C31" s="51"/>
      <c r="D31" s="51"/>
      <c r="E31" s="51"/>
      <c r="F31" s="51"/>
      <c r="G31" s="51"/>
    </row>
    <row r="32" spans="1:7" ht="12.75">
      <c r="A32" s="7" t="s">
        <v>65</v>
      </c>
      <c r="B32" s="8" t="s">
        <v>66</v>
      </c>
      <c r="C32" s="9"/>
      <c r="D32" s="9"/>
      <c r="E32" s="9"/>
      <c r="F32" s="3">
        <f>SUM(F33:F38)</f>
        <v>40800</v>
      </c>
      <c r="G32" s="10">
        <f>F32/C1</f>
        <v>0.04051236222817992</v>
      </c>
    </row>
    <row r="33" spans="1:7" ht="12.75">
      <c r="A33" s="11" t="s">
        <v>67</v>
      </c>
      <c r="B33" s="12" t="s">
        <v>68</v>
      </c>
      <c r="C33" s="12" t="s">
        <v>21</v>
      </c>
      <c r="D33" s="14">
        <v>24</v>
      </c>
      <c r="E33" s="14">
        <v>200</v>
      </c>
      <c r="F33" s="14">
        <f>D33*E33</f>
        <v>4800</v>
      </c>
      <c r="G33" s="14"/>
    </row>
    <row r="34" spans="1:7" ht="12.75">
      <c r="A34" s="11" t="s">
        <v>69</v>
      </c>
      <c r="B34" s="12" t="s">
        <v>70</v>
      </c>
      <c r="C34" s="12" t="s">
        <v>21</v>
      </c>
      <c r="D34" s="14">
        <v>24</v>
      </c>
      <c r="E34" s="14">
        <v>1000</v>
      </c>
      <c r="F34" s="14">
        <f>D34*E34</f>
        <v>24000</v>
      </c>
      <c r="G34" s="14"/>
    </row>
    <row r="35" spans="1:7" ht="12.75">
      <c r="A35" s="11" t="s">
        <v>71</v>
      </c>
      <c r="B35" s="12" t="s">
        <v>72</v>
      </c>
      <c r="C35" s="12" t="s">
        <v>21</v>
      </c>
      <c r="D35" s="14">
        <v>0</v>
      </c>
      <c r="E35" s="14">
        <v>0</v>
      </c>
      <c r="F35" s="14">
        <f>D35*E35</f>
        <v>0</v>
      </c>
      <c r="G35" s="14"/>
    </row>
    <row r="36" spans="1:7" ht="12.75">
      <c r="A36" s="11" t="s">
        <v>73</v>
      </c>
      <c r="B36" s="12" t="s">
        <v>74</v>
      </c>
      <c r="C36" s="12" t="s">
        <v>21</v>
      </c>
      <c r="D36" s="14"/>
      <c r="E36" s="14"/>
      <c r="F36" s="14"/>
      <c r="G36" s="14"/>
    </row>
    <row r="37" spans="1:7" ht="12.75">
      <c r="A37" s="11" t="s">
        <v>75</v>
      </c>
      <c r="B37" s="12" t="s">
        <v>76</v>
      </c>
      <c r="C37" s="12" t="s">
        <v>21</v>
      </c>
      <c r="D37" s="14">
        <v>0</v>
      </c>
      <c r="E37" s="14">
        <v>0</v>
      </c>
      <c r="F37" s="14">
        <f>D37*E37</f>
        <v>0</v>
      </c>
      <c r="G37" s="14"/>
    </row>
    <row r="38" spans="1:7" ht="12.75">
      <c r="A38" s="11" t="s">
        <v>77</v>
      </c>
      <c r="B38" s="12" t="s">
        <v>78</v>
      </c>
      <c r="C38" s="12" t="s">
        <v>21</v>
      </c>
      <c r="D38" s="18">
        <v>24</v>
      </c>
      <c r="E38" s="18">
        <v>500</v>
      </c>
      <c r="F38" s="18">
        <f>D38*E38</f>
        <v>12000</v>
      </c>
      <c r="G38" s="14"/>
    </row>
    <row r="39" spans="1:7" ht="12.75">
      <c r="A39" s="47"/>
      <c r="B39" s="48"/>
      <c r="C39" s="48"/>
      <c r="D39" s="48"/>
      <c r="E39" s="48"/>
      <c r="F39" s="48"/>
      <c r="G39" s="49"/>
    </row>
    <row r="40" spans="1:7" ht="12.75">
      <c r="A40" s="7" t="s">
        <v>79</v>
      </c>
      <c r="B40" s="8" t="s">
        <v>80</v>
      </c>
      <c r="C40" s="9"/>
      <c r="D40" s="9"/>
      <c r="E40" s="9"/>
      <c r="F40" s="3">
        <f>SUM(F41:F48)</f>
        <v>42000</v>
      </c>
      <c r="G40" s="10">
        <f>F40/C1</f>
        <v>0.04170390229371462</v>
      </c>
    </row>
    <row r="41" spans="1:7" ht="12.75">
      <c r="A41" s="11" t="s">
        <v>81</v>
      </c>
      <c r="B41" s="12" t="s">
        <v>82</v>
      </c>
      <c r="C41" s="12" t="s">
        <v>48</v>
      </c>
      <c r="D41" s="14"/>
      <c r="E41" s="14"/>
      <c r="F41" s="14"/>
      <c r="G41" s="14"/>
    </row>
    <row r="42" spans="1:7" ht="12.75">
      <c r="A42" s="11" t="s">
        <v>83</v>
      </c>
      <c r="B42" s="12" t="s">
        <v>84</v>
      </c>
      <c r="C42" s="12"/>
      <c r="D42" s="14"/>
      <c r="E42" s="14"/>
      <c r="F42" s="14">
        <f aca="true" t="shared" si="0" ref="F42:F47">D42*E42</f>
        <v>0</v>
      </c>
      <c r="G42" s="14"/>
    </row>
    <row r="43" spans="1:7" ht="12.75">
      <c r="A43" s="11" t="s">
        <v>85</v>
      </c>
      <c r="B43" s="12" t="s">
        <v>86</v>
      </c>
      <c r="C43" s="12" t="s">
        <v>87</v>
      </c>
      <c r="D43" s="14"/>
      <c r="E43" s="14"/>
      <c r="F43" s="14"/>
      <c r="G43" s="14"/>
    </row>
    <row r="44" spans="1:7" ht="12.75">
      <c r="A44" s="11" t="s">
        <v>88</v>
      </c>
      <c r="B44" s="12" t="s">
        <v>89</v>
      </c>
      <c r="C44" s="12" t="s">
        <v>21</v>
      </c>
      <c r="D44" s="14">
        <v>24</v>
      </c>
      <c r="E44" s="14">
        <v>500</v>
      </c>
      <c r="F44" s="14">
        <f t="shared" si="0"/>
        <v>12000</v>
      </c>
      <c r="G44" s="14"/>
    </row>
    <row r="45" spans="1:7" ht="12.75">
      <c r="A45" s="11" t="s">
        <v>90</v>
      </c>
      <c r="B45" s="12" t="s">
        <v>91</v>
      </c>
      <c r="C45" s="12" t="s">
        <v>92</v>
      </c>
      <c r="D45" s="14"/>
      <c r="E45" s="14"/>
      <c r="F45" s="14"/>
      <c r="G45" s="14"/>
    </row>
    <row r="46" spans="1:7" ht="12.75">
      <c r="A46" s="11" t="s">
        <v>93</v>
      </c>
      <c r="B46" s="12" t="s">
        <v>94</v>
      </c>
      <c r="C46" s="12" t="s">
        <v>92</v>
      </c>
      <c r="D46" s="14">
        <v>1</v>
      </c>
      <c r="E46" s="14">
        <v>10000</v>
      </c>
      <c r="F46" s="14">
        <f t="shared" si="0"/>
        <v>10000</v>
      </c>
      <c r="G46" s="14"/>
    </row>
    <row r="47" spans="1:7" ht="12.75">
      <c r="A47" s="11" t="s">
        <v>95</v>
      </c>
      <c r="B47" s="12" t="s">
        <v>96</v>
      </c>
      <c r="C47" s="12" t="s">
        <v>92</v>
      </c>
      <c r="D47" s="14">
        <v>2</v>
      </c>
      <c r="E47" s="14">
        <v>10000</v>
      </c>
      <c r="F47" s="14">
        <f t="shared" si="0"/>
        <v>20000</v>
      </c>
      <c r="G47" s="14"/>
    </row>
    <row r="48" spans="1:7" ht="12.75">
      <c r="A48" s="11" t="s">
        <v>97</v>
      </c>
      <c r="B48" s="12" t="s">
        <v>98</v>
      </c>
      <c r="C48" s="12"/>
      <c r="D48" s="14"/>
      <c r="E48" s="14"/>
      <c r="F48" s="14"/>
      <c r="G48" s="14"/>
    </row>
  </sheetData>
  <mergeCells count="4">
    <mergeCell ref="A13:G13"/>
    <mergeCell ref="A18:G18"/>
    <mergeCell ref="A31:G31"/>
    <mergeCell ref="A39:G3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30" sqref="G30"/>
    </sheetView>
  </sheetViews>
  <sheetFormatPr defaultColWidth="9.00390625" defaultRowHeight="12.75"/>
  <cols>
    <col min="10" max="10" width="14.375" style="0" bestFit="1" customWidth="1"/>
    <col min="11" max="11" width="11.75390625" style="0" customWidth="1"/>
  </cols>
  <sheetData>
    <row r="1" spans="2:7" ht="13.5" thickBot="1">
      <c r="B1" s="1" t="s">
        <v>99</v>
      </c>
      <c r="C1" s="19"/>
      <c r="D1" s="1"/>
      <c r="E1" s="1"/>
      <c r="F1" s="1"/>
      <c r="G1" s="1"/>
    </row>
    <row r="2" spans="2:9" ht="13.5" thickBot="1">
      <c r="B2" s="1"/>
      <c r="C2" s="19"/>
      <c r="D2" s="52" t="s">
        <v>100</v>
      </c>
      <c r="E2" s="53"/>
      <c r="F2" s="54"/>
      <c r="G2" s="55" t="s">
        <v>101</v>
      </c>
      <c r="H2" s="56"/>
      <c r="I2" s="57"/>
    </row>
    <row r="3" spans="2:11" ht="13.5" thickBot="1">
      <c r="B3" s="20"/>
      <c r="C3" s="21" t="s">
        <v>102</v>
      </c>
      <c r="D3" s="22" t="s">
        <v>103</v>
      </c>
      <c r="E3" s="22" t="s">
        <v>104</v>
      </c>
      <c r="F3" s="22" t="s">
        <v>105</v>
      </c>
      <c r="G3" s="23" t="s">
        <v>103</v>
      </c>
      <c r="H3" s="24" t="s">
        <v>104</v>
      </c>
      <c r="I3" s="24" t="s">
        <v>105</v>
      </c>
      <c r="J3" s="25" t="s">
        <v>106</v>
      </c>
      <c r="K3" s="26" t="s">
        <v>107</v>
      </c>
    </row>
    <row r="4" spans="1:11" ht="12.75">
      <c r="A4" s="58" t="s">
        <v>108</v>
      </c>
      <c r="B4" s="27" t="s">
        <v>46</v>
      </c>
      <c r="C4" s="28" t="s">
        <v>47</v>
      </c>
      <c r="D4" s="29">
        <v>2</v>
      </c>
      <c r="E4" s="29">
        <v>3000</v>
      </c>
      <c r="F4" s="30">
        <f>D4*E4</f>
        <v>6000</v>
      </c>
      <c r="G4" s="31">
        <v>2</v>
      </c>
      <c r="H4" s="32">
        <v>4000</v>
      </c>
      <c r="I4" s="32">
        <f>G4*H4</f>
        <v>8000</v>
      </c>
      <c r="J4" s="33">
        <f>I4-F4</f>
        <v>2000</v>
      </c>
      <c r="K4" s="34" t="s">
        <v>109</v>
      </c>
    </row>
    <row r="5" spans="1:11" ht="12.75">
      <c r="A5" s="59"/>
      <c r="B5" s="61" t="s">
        <v>110</v>
      </c>
      <c r="C5" s="62"/>
      <c r="D5" s="62"/>
      <c r="E5" s="62"/>
      <c r="F5" s="62"/>
      <c r="G5" s="62"/>
      <c r="H5" s="62"/>
      <c r="I5" s="63"/>
      <c r="J5" s="35">
        <f>SUM(J4:J4)</f>
        <v>2000</v>
      </c>
      <c r="K5" s="36"/>
    </row>
    <row r="6" spans="1:11" ht="12.75">
      <c r="A6" s="59"/>
      <c r="B6" s="61" t="s">
        <v>111</v>
      </c>
      <c r="C6" s="62"/>
      <c r="D6" s="62"/>
      <c r="E6" s="62"/>
      <c r="F6" s="62"/>
      <c r="G6" s="62"/>
      <c r="H6" s="62"/>
      <c r="I6" s="62"/>
      <c r="J6" s="62"/>
      <c r="K6" s="64"/>
    </row>
    <row r="7" spans="1:11" ht="12.75">
      <c r="A7" s="59"/>
      <c r="B7" s="11" t="s">
        <v>51</v>
      </c>
      <c r="C7" s="12" t="s">
        <v>52</v>
      </c>
      <c r="D7" s="37">
        <v>1</v>
      </c>
      <c r="E7" s="37">
        <v>3000</v>
      </c>
      <c r="F7" s="38">
        <f>D7*E7</f>
        <v>3000</v>
      </c>
      <c r="G7" s="39">
        <v>1</v>
      </c>
      <c r="H7" s="40">
        <v>2500</v>
      </c>
      <c r="I7" s="40">
        <f>G7*H7</f>
        <v>2500</v>
      </c>
      <c r="J7" s="41">
        <f>I7-F7</f>
        <v>-500</v>
      </c>
      <c r="K7" s="42">
        <f>J7/'vzorový Rozpočet_původní'!F19</f>
        <v>-0.02564102564102564</v>
      </c>
    </row>
    <row r="8" spans="1:11" ht="12.75">
      <c r="A8" s="59"/>
      <c r="B8" s="11" t="s">
        <v>55</v>
      </c>
      <c r="C8" s="12" t="s">
        <v>56</v>
      </c>
      <c r="D8" s="37">
        <v>1</v>
      </c>
      <c r="E8" s="37">
        <v>10000</v>
      </c>
      <c r="F8" s="38">
        <f>D8*E8</f>
        <v>10000</v>
      </c>
      <c r="G8" s="39">
        <v>1</v>
      </c>
      <c r="H8" s="40">
        <v>8500</v>
      </c>
      <c r="I8" s="40">
        <f>G8*H8</f>
        <v>8500</v>
      </c>
      <c r="J8" s="41">
        <f>I8-F8</f>
        <v>-1500</v>
      </c>
      <c r="K8" s="42">
        <f>J8/'vzorový Rozpočet_původní'!F19</f>
        <v>-0.07692307692307693</v>
      </c>
    </row>
    <row r="9" spans="1:11" ht="12.75">
      <c r="A9" s="59"/>
      <c r="B9" s="61" t="s">
        <v>110</v>
      </c>
      <c r="C9" s="62"/>
      <c r="D9" s="62"/>
      <c r="E9" s="62"/>
      <c r="F9" s="62"/>
      <c r="G9" s="62"/>
      <c r="H9" s="62"/>
      <c r="I9" s="63"/>
      <c r="J9" s="43">
        <f>SUM(J7:J8)</f>
        <v>-2000</v>
      </c>
      <c r="K9" s="42">
        <f>SUM(K7:K8)</f>
        <v>-0.10256410256410256</v>
      </c>
    </row>
    <row r="10" spans="1:11" ht="12.75">
      <c r="A10" s="59"/>
      <c r="B10" s="61" t="s">
        <v>112</v>
      </c>
      <c r="C10" s="62"/>
      <c r="D10" s="62"/>
      <c r="E10" s="62"/>
      <c r="F10" s="62"/>
      <c r="G10" s="62"/>
      <c r="H10" s="62"/>
      <c r="I10" s="63"/>
      <c r="J10" s="43">
        <f>J5+J9</f>
        <v>0</v>
      </c>
      <c r="K10" s="36" t="s">
        <v>109</v>
      </c>
    </row>
    <row r="11" spans="1:11" ht="29.25" customHeight="1" thickBot="1">
      <c r="A11" s="60"/>
      <c r="B11" s="65" t="s">
        <v>117</v>
      </c>
      <c r="C11" s="66"/>
      <c r="D11" s="66"/>
      <c r="E11" s="66"/>
      <c r="F11" s="66"/>
      <c r="G11" s="66"/>
      <c r="H11" s="66"/>
      <c r="I11" s="66"/>
      <c r="J11" s="66"/>
      <c r="K11" s="67"/>
    </row>
    <row r="12" ht="12.75">
      <c r="C12" s="44"/>
    </row>
    <row r="13" spans="2:7" ht="13.5" thickBot="1">
      <c r="B13" s="1"/>
      <c r="C13" s="19"/>
      <c r="D13" s="1"/>
      <c r="E13" s="1"/>
      <c r="F13" s="1"/>
      <c r="G13" s="1"/>
    </row>
    <row r="14" spans="2:9" ht="13.5" thickBot="1">
      <c r="B14" s="1"/>
      <c r="C14" s="19"/>
      <c r="D14" s="68" t="s">
        <v>100</v>
      </c>
      <c r="E14" s="69"/>
      <c r="F14" s="70"/>
      <c r="G14" s="71" t="s">
        <v>101</v>
      </c>
      <c r="H14" s="72"/>
      <c r="I14" s="73"/>
    </row>
    <row r="15" spans="2:11" ht="13.5" thickBot="1">
      <c r="B15" s="20" t="s">
        <v>113</v>
      </c>
      <c r="C15" s="21" t="s">
        <v>102</v>
      </c>
      <c r="D15" s="22" t="s">
        <v>103</v>
      </c>
      <c r="E15" s="22" t="s">
        <v>104</v>
      </c>
      <c r="F15" s="22" t="s">
        <v>105</v>
      </c>
      <c r="G15" s="23" t="s">
        <v>103</v>
      </c>
      <c r="H15" s="24" t="s">
        <v>104</v>
      </c>
      <c r="I15" s="24" t="s">
        <v>105</v>
      </c>
      <c r="J15" s="25" t="s">
        <v>114</v>
      </c>
      <c r="K15" s="26" t="s">
        <v>107</v>
      </c>
    </row>
    <row r="16" spans="1:11" ht="12.75">
      <c r="A16" s="58" t="s">
        <v>115</v>
      </c>
      <c r="B16" s="27"/>
      <c r="C16" s="28"/>
      <c r="D16" s="29"/>
      <c r="E16" s="29"/>
      <c r="F16" s="30">
        <f>D16*E16</f>
        <v>0</v>
      </c>
      <c r="G16" s="31"/>
      <c r="H16" s="32"/>
      <c r="I16" s="32">
        <f>G16*H16</f>
        <v>0</v>
      </c>
      <c r="J16" s="33">
        <f>I16-F16</f>
        <v>0</v>
      </c>
      <c r="K16" s="34"/>
    </row>
    <row r="17" spans="1:11" ht="12.75">
      <c r="A17" s="59"/>
      <c r="B17" s="61" t="s">
        <v>110</v>
      </c>
      <c r="C17" s="62"/>
      <c r="D17" s="62"/>
      <c r="E17" s="62"/>
      <c r="F17" s="62"/>
      <c r="G17" s="62"/>
      <c r="H17" s="62"/>
      <c r="I17" s="63"/>
      <c r="J17" s="35">
        <f>SUM(J16:J16)</f>
        <v>0</v>
      </c>
      <c r="K17" s="36"/>
    </row>
    <row r="18" spans="1:11" ht="12.75">
      <c r="A18" s="59"/>
      <c r="B18" s="74" t="s">
        <v>111</v>
      </c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12.75">
      <c r="A19" s="59"/>
      <c r="B19" s="11"/>
      <c r="C19" s="12"/>
      <c r="D19" s="37"/>
      <c r="E19" s="37"/>
      <c r="F19" s="38">
        <f>D19*E19</f>
        <v>0</v>
      </c>
      <c r="G19" s="39"/>
      <c r="H19" s="40"/>
      <c r="I19" s="40">
        <f>G19*H19</f>
        <v>0</v>
      </c>
      <c r="J19" s="41">
        <f>I19-F19</f>
        <v>0</v>
      </c>
      <c r="K19" s="36"/>
    </row>
    <row r="20" spans="1:11" ht="12.75">
      <c r="A20" s="59"/>
      <c r="B20" s="11"/>
      <c r="C20" s="12"/>
      <c r="D20" s="37"/>
      <c r="E20" s="37"/>
      <c r="F20" s="38">
        <f>D20*E20</f>
        <v>0</v>
      </c>
      <c r="G20" s="39"/>
      <c r="H20" s="40"/>
      <c r="I20" s="40">
        <f>G20*H20</f>
        <v>0</v>
      </c>
      <c r="J20" s="41">
        <f>I20-F20</f>
        <v>0</v>
      </c>
      <c r="K20" s="36"/>
    </row>
    <row r="21" spans="1:11" ht="12.75">
      <c r="A21" s="59"/>
      <c r="B21" s="61" t="s">
        <v>110</v>
      </c>
      <c r="C21" s="62"/>
      <c r="D21" s="62"/>
      <c r="E21" s="62"/>
      <c r="F21" s="62"/>
      <c r="G21" s="62"/>
      <c r="H21" s="62"/>
      <c r="I21" s="62"/>
      <c r="J21" s="43">
        <f>SUM(J19:J20)</f>
        <v>0</v>
      </c>
      <c r="K21" s="36"/>
    </row>
    <row r="22" spans="1:11" ht="12.75">
      <c r="A22" s="59"/>
      <c r="B22" s="61" t="s">
        <v>112</v>
      </c>
      <c r="C22" s="62"/>
      <c r="D22" s="62"/>
      <c r="E22" s="62"/>
      <c r="F22" s="62"/>
      <c r="G22" s="62"/>
      <c r="H22" s="62"/>
      <c r="I22" s="62"/>
      <c r="J22" s="43">
        <f>J17+J21</f>
        <v>0</v>
      </c>
      <c r="K22" s="36"/>
    </row>
    <row r="23" spans="1:11" ht="13.5" thickBot="1">
      <c r="A23" s="60"/>
      <c r="B23" s="77" t="s">
        <v>116</v>
      </c>
      <c r="C23" s="78"/>
      <c r="D23" s="78"/>
      <c r="E23" s="78"/>
      <c r="F23" s="78"/>
      <c r="G23" s="78"/>
      <c r="H23" s="78"/>
      <c r="I23" s="78"/>
      <c r="J23" s="78"/>
      <c r="K23" s="79"/>
    </row>
  </sheetData>
  <mergeCells count="16">
    <mergeCell ref="D14:F14"/>
    <mergeCell ref="G14:I14"/>
    <mergeCell ref="A16:A23"/>
    <mergeCell ref="B17:I17"/>
    <mergeCell ref="B18:K18"/>
    <mergeCell ref="B21:I21"/>
    <mergeCell ref="B22:I22"/>
    <mergeCell ref="B23:K23"/>
    <mergeCell ref="D2:F2"/>
    <mergeCell ref="G2:I2"/>
    <mergeCell ref="A4:A11"/>
    <mergeCell ref="B5:I5"/>
    <mergeCell ref="B6:K6"/>
    <mergeCell ref="B9:I9"/>
    <mergeCell ref="B10:I10"/>
    <mergeCell ref="B11:K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linhartovav</dc:creator>
  <cp:keywords/>
  <dc:description/>
  <cp:lastModifiedBy>LinhartovaV</cp:lastModifiedBy>
  <cp:lastPrinted>2005-11-04T07:23:00Z</cp:lastPrinted>
  <dcterms:created xsi:type="dcterms:W3CDTF">2005-10-31T06:46:11Z</dcterms:created>
  <dcterms:modified xsi:type="dcterms:W3CDTF">2006-05-29T06:26:52Z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