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21" activeTab="5"/>
  </bookViews>
  <sheets>
    <sheet name="Strana1" sheetId="1" r:id="rId1"/>
    <sheet name="Strana2" sheetId="2" r:id="rId2"/>
    <sheet name="Strana3" sheetId="3" r:id="rId3"/>
    <sheet name="Strana4" sheetId="4" r:id="rId4"/>
    <sheet name="Strana5" sheetId="5" r:id="rId5"/>
    <sheet name="Strana6" sheetId="6" r:id="rId6"/>
    <sheet name="Strana7" sheetId="7" r:id="rId7"/>
    <sheet name="Strana8" sheetId="8" r:id="rId8"/>
    <sheet name="Strana9" sheetId="9" r:id="rId9"/>
    <sheet name="Strana10" sheetId="10" r:id="rId10"/>
    <sheet name="Strana11" sheetId="11" r:id="rId11"/>
    <sheet name="Strana12" sheetId="12" r:id="rId12"/>
    <sheet name="Strana13" sheetId="13" r:id="rId13"/>
    <sheet name="Strana14" sheetId="14" r:id="rId14"/>
  </sheets>
  <definedNames>
    <definedName name="_xlnm.Print_Area" localSheetId="11">'Strana12'!$A$1:$A$42</definedName>
  </definedNames>
  <calcPr fullCalcOnLoad="1"/>
</workbook>
</file>

<file path=xl/sharedStrings.xml><?xml version="1.0" encoding="utf-8"?>
<sst xmlns="http://schemas.openxmlformats.org/spreadsheetml/2006/main" count="797" uniqueCount="668">
  <si>
    <t>V (MPSV) 20-01</t>
  </si>
  <si>
    <t>Ministerstvo práce a sociálních věcí</t>
  </si>
  <si>
    <t>Na Poříčním právu 1/376, 128 01 Praha 2</t>
  </si>
  <si>
    <t>Schváleno ČSÚ pro MPSV</t>
  </si>
  <si>
    <t xml:space="preserve">ČV 120/14 ze dne 30. 10. 2013 </t>
  </si>
  <si>
    <r>
      <t xml:space="preserve">Kraje a obce vyplněný výkaz doručí </t>
    </r>
    <r>
      <rPr>
        <b/>
        <sz val="9"/>
        <rFont val="Times New Roman"/>
        <family val="1"/>
      </rPr>
      <t>do 16. 2. 2015</t>
    </r>
    <r>
      <rPr>
        <sz val="9"/>
        <rFont val="Times New Roman"/>
        <family val="1"/>
      </rPr>
      <t xml:space="preserve">           </t>
    </r>
  </si>
  <si>
    <t xml:space="preserve">v rámci Programu statistických </t>
  </si>
  <si>
    <t>na MPSV - odboru analýz a statistik.</t>
  </si>
  <si>
    <t>zjišťování na rok 2014</t>
  </si>
  <si>
    <t>Kontakní osoba: Ing. Zuzana Nová,</t>
  </si>
  <si>
    <t>e-mail: zuzana.nova@mpsv.cz,tel.: 221 922 553.</t>
  </si>
  <si>
    <t>IČO</t>
  </si>
  <si>
    <t xml:space="preserve">Ochrana důvěrnosti údajů je zaručena zákonem č. 89/1995 Sb., </t>
  </si>
  <si>
    <t xml:space="preserve">o státní statistické službě, ve znění pozdějších předpisů. </t>
  </si>
  <si>
    <t>Údaje se zjišťují pro potřebu MPSV.</t>
  </si>
  <si>
    <t xml:space="preserve">Za ochranu důvěrnosti údajů zodpovídá MPSV. </t>
  </si>
  <si>
    <t>Zpravodajská jednotka:</t>
  </si>
  <si>
    <t>ROČNÍ VÝKAZ</t>
  </si>
  <si>
    <t>o výkonu sociálně-právní ochrany dětí</t>
  </si>
  <si>
    <t>za rok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</si>
  <si>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</si>
  <si>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</si>
  <si>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</si>
  <si>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</si>
  <si>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</si>
  <si>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V (MPSV) 20-01    str. 2/14</t>
  </si>
  <si>
    <t>I. Počty případů evidovaných orgánem sociálně-právní ochrany dětí</t>
  </si>
  <si>
    <t>Číslo řádku</t>
  </si>
  <si>
    <t>Evidovaný počet případů rodin                  z předchozího roku</t>
  </si>
  <si>
    <t>Počet případů rodin zaevidovaných                                        za sledovaný rok</t>
  </si>
  <si>
    <t>Evidovaný počet případů                                         ke konci roku</t>
  </si>
  <si>
    <t>a</t>
  </si>
  <si>
    <t>b</t>
  </si>
  <si>
    <t>Popis chyby</t>
  </si>
  <si>
    <t>Rejstřík Om</t>
  </si>
  <si>
    <t>Řádek 72: Součet sl. 1 a 2 se rovná sl. 3</t>
  </si>
  <si>
    <t>Rejstřík Nom</t>
  </si>
  <si>
    <r>
      <t xml:space="preserve">Do ř. 72 sl. 1 se uvede údaj z ř. 72 sl. 4 ("živé případy") </t>
    </r>
    <r>
      <rPr>
        <b/>
        <sz val="9"/>
        <rFont val="Times New Roman"/>
        <family val="1"/>
      </rPr>
      <t>z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předchozího roku</t>
    </r>
    <r>
      <rPr>
        <sz val="9"/>
        <rFont val="Times New Roman"/>
        <family val="1"/>
      </rPr>
      <t>.</t>
    </r>
  </si>
  <si>
    <t>II. Umísťování dětí do náhradní rodinné péče a rozhodování o poručenství dětí</t>
  </si>
  <si>
    <t>Počet dětí celkem</t>
  </si>
  <si>
    <t>z toho děti</t>
  </si>
  <si>
    <t>svěřené                do péče příbuzných nebo blízkých osob</t>
  </si>
  <si>
    <t>se zdravotním postižením</t>
  </si>
  <si>
    <t>ve věku</t>
  </si>
  <si>
    <t>0 - 2 let</t>
  </si>
  <si>
    <t>3 - 5 let</t>
  </si>
  <si>
    <t>6 - 9 let</t>
  </si>
  <si>
    <t>10 - 14 let</t>
  </si>
  <si>
    <t>Ve sledovaném roce bylo svěřeno                                             na základě rozhodnutí do</t>
  </si>
  <si>
    <t>péče před osvojením</t>
  </si>
  <si>
    <t>osvojení</t>
  </si>
  <si>
    <t>73a</t>
  </si>
  <si>
    <t>péče jiné osoby</t>
  </si>
  <si>
    <t>předpěstounské péče</t>
  </si>
  <si>
    <t>pěstounské péče</t>
  </si>
  <si>
    <t>pěstounské péče          na přechodnou dobu</t>
  </si>
  <si>
    <t>Jmenování poručníka dítěti s osobní péčí poručníka ve sledovaném roce</t>
  </si>
  <si>
    <t>III. Klienti kurátora pro děti a mládež</t>
  </si>
  <si>
    <t>Celkem</t>
  </si>
  <si>
    <t>z toho</t>
  </si>
  <si>
    <t>děti do 15 let</t>
  </si>
  <si>
    <t>z toho dívek</t>
  </si>
  <si>
    <t>mladistvých</t>
  </si>
  <si>
    <t>Řádek 79: Sloupec 4 musí být roven nebo vetší než sloupec 5.</t>
  </si>
  <si>
    <t>Řádek 79: Sloupec 2 musí být roven nebo vetší než sloupec 3.</t>
  </si>
  <si>
    <t>Počet evidovaných klientů</t>
  </si>
  <si>
    <t>Řádek 79: Sloupec 1 se musí rovnat součtu sloupců 2 a 4.</t>
  </si>
  <si>
    <t>IV. Klienti řešení kurátorem pro děti a mládež</t>
  </si>
  <si>
    <t>děti</t>
  </si>
  <si>
    <t>Trestná činnost</t>
  </si>
  <si>
    <t>Řádek 81: Součet sl. 2 a 4 musí být roven sl. 1.</t>
  </si>
  <si>
    <t>Přestupky</t>
  </si>
  <si>
    <t>x</t>
  </si>
  <si>
    <t>Řádek 82: Sloupec 4 musí být roven sloupci 1.</t>
  </si>
  <si>
    <t>Výchovné problémy</t>
  </si>
  <si>
    <t>Řádek 83: Součet sl. 2 a 4 musí být roven sl. 1.</t>
  </si>
  <si>
    <t>Dohledy</t>
  </si>
  <si>
    <t>Řádek 84: Součet sl. 2 a 4 musí být roven sl. 1.</t>
  </si>
  <si>
    <t>Uložená výchovná opatření mladistvým</t>
  </si>
  <si>
    <t>84a</t>
  </si>
  <si>
    <t>Řádek 84a: Sloupec 1 musí být roven sloupci 4</t>
  </si>
  <si>
    <t>Mladiství                ve výkonu vazby nebo ve výkonu odnětí svobody</t>
  </si>
  <si>
    <t>84b</t>
  </si>
  <si>
    <t>Řádek 84b: Sloupec 1 musí být roven sloupci 4</t>
  </si>
  <si>
    <t>Opatření uložená dětem mladším         15 let</t>
  </si>
  <si>
    <t>Řádek 85: Sloupec 1 musí být roven sloupci 2.</t>
  </si>
  <si>
    <t>Vaše poznámky a připomínky:</t>
  </si>
  <si>
    <t>V (MPSV) 20-01    str. 3/14</t>
  </si>
  <si>
    <t>V. Náhradní rodinná péče</t>
  </si>
  <si>
    <t>A. Pěstounská péče, osobní péče poručníka, péče jiné osoby</t>
  </si>
  <si>
    <t>Počet dětí           k 31. 12.</t>
  </si>
  <si>
    <t>z toho se zdravotním postižením</t>
  </si>
  <si>
    <t>Zánik pěstounské péče, poručenství nebo svěření dítěte do péče jiné fyzické osoby než rodiče ve sledovaném roce</t>
  </si>
  <si>
    <t>z toho dítě odešlo</t>
  </si>
  <si>
    <t>nabytí plné svéprávnosti dítěte</t>
  </si>
  <si>
    <t>jiným způsobem</t>
  </si>
  <si>
    <t>celkem</t>
  </si>
  <si>
    <t>k rodičům</t>
  </si>
  <si>
    <t>do jiné formy náhradní rodinné péče</t>
  </si>
  <si>
    <t>do osvojení</t>
  </si>
  <si>
    <t>do ústavního zařízení nebo       do ZDVOP</t>
  </si>
  <si>
    <t xml:space="preserve">Pěstounská péče </t>
  </si>
  <si>
    <t>89a</t>
  </si>
  <si>
    <t>Řádek 89a: Součet sloupců 3,4,5,6,7,8 se musí rovnat sloupci 9.</t>
  </si>
  <si>
    <t>Pěstounská péče na přechodnou dobu</t>
  </si>
  <si>
    <t>89b</t>
  </si>
  <si>
    <t>Řádek 89b: Součet sloupců 3,4,5,6,7,8 se musí rovnat sloupci 9.</t>
  </si>
  <si>
    <t>Poručenství s osobní péčí poručníka</t>
  </si>
  <si>
    <t>89c</t>
  </si>
  <si>
    <t>Řádek 89c: Součet sloupců 3,4,5,6,7,8 se musí rovnat sloupci 9.</t>
  </si>
  <si>
    <t>Svěření dítěte do péče jiné osoby</t>
  </si>
  <si>
    <t>89d</t>
  </si>
  <si>
    <t>Řádek 89d: Součet sloupců 3,4,5,6,7,8 se musí rovnat sloupci 9.</t>
  </si>
  <si>
    <t>B. Počet osob vykonávajících náhradní rodinnou péči</t>
  </si>
  <si>
    <t>Počet osob, které mají svěřeno alespoň jedno dítě do náhradní rodinné péče</t>
  </si>
  <si>
    <t>Vztah k dítěti</t>
  </si>
  <si>
    <t>k 1. 1. sledovaného roku</t>
  </si>
  <si>
    <t>ve sledovaném roce přibylo</t>
  </si>
  <si>
    <t>ve sledovaném roce ubylo</t>
  </si>
  <si>
    <t>celkem k 31. 12. sledovaného roku</t>
  </si>
  <si>
    <t>prarodiče</t>
  </si>
  <si>
    <t>jiný příbuzný</t>
  </si>
  <si>
    <t>cizí</t>
  </si>
  <si>
    <t>Pěstounská péče</t>
  </si>
  <si>
    <t>Řádek 90: Součet sloupců 1 a 2 mínus sloupec 3 musí být roven sloupci 4.</t>
  </si>
  <si>
    <t>Pěstounská péče                         na přechodnou dobu</t>
  </si>
  <si>
    <t>90a</t>
  </si>
  <si>
    <t>Řádek 90a: Součet sloupců 1 a 2 mínus sloupec 3 musí být roven sloupci 4.</t>
  </si>
  <si>
    <t>90b</t>
  </si>
  <si>
    <t>5b</t>
  </si>
  <si>
    <t>Řádek 90b: Součet sloupců 1 a 2 mínus sloupec 3 musí být roven sloupci 4.</t>
  </si>
  <si>
    <t>Péče jiné osoby</t>
  </si>
  <si>
    <t>90c</t>
  </si>
  <si>
    <t>Řádek 90c: Součet sloupců 1 a 2 mínus sloupec 3 musí být roven sloupci 4.</t>
  </si>
  <si>
    <t>C. Žadatelé o zprostředkování náhradní rodinné péče</t>
  </si>
  <si>
    <t>Počet podaných žádostí o NRP</t>
  </si>
  <si>
    <t>První kontakt s dítětem za sledovaný rok</t>
  </si>
  <si>
    <t>Sloupec 1: řádek 93 se rovná součtu řádků 91, 92 (vyjma ř. 91a)</t>
  </si>
  <si>
    <t>nevyřízených k 1.1.</t>
  </si>
  <si>
    <t>podaných                          za sledovaný rok</t>
  </si>
  <si>
    <t>nevyřízených               k 31.12.</t>
  </si>
  <si>
    <t>prarodiče nebo sourozenci</t>
  </si>
  <si>
    <t>Sloupec 2: řádek 93 se rovná součtu řádků 91, 92 (vyjma ř. 91a)</t>
  </si>
  <si>
    <t>Sloupec 3: řádek 93 se rovná součtu řádků 91, 92 (vyjma ř. 91a)</t>
  </si>
  <si>
    <t>Žadatelé o osvojení</t>
  </si>
  <si>
    <t>Sloupec 4: řádek 93 se rovná součtu řádků 91, 92 (vyjma ř. 91a)</t>
  </si>
  <si>
    <t xml:space="preserve">   z toho cizinec s hlášeným pobytem na území ČR</t>
  </si>
  <si>
    <t>91a</t>
  </si>
  <si>
    <t>Sloupec 5: řádek 93 se rovná hodnotě v řádku 92</t>
  </si>
  <si>
    <t>Žadatelé o pěstounskou péči</t>
  </si>
  <si>
    <t>Sloupec 6: řádek 93 se rovná součtu řádků 92, 94 (vyjma ř. 91a)</t>
  </si>
  <si>
    <t>Sloupec 7: řádek 93 se rovná součtu řádků 91, 92 (vyjma ř. 91a)</t>
  </si>
  <si>
    <t>D. Děti umístěné v náhradní péči zařízení pro péči o děti</t>
  </si>
  <si>
    <t>Počet dětí k 1.1. sledovaného roku</t>
  </si>
  <si>
    <t>Počet umístěných dětí                         ve sledovaném roce</t>
  </si>
  <si>
    <t>Počet dětí, u nichž byla ve sledovaném roce ukončena ÚV, OV nebo umístění v zařízení pro děti vyžadující okamžitou pomoc z důvodu</t>
  </si>
  <si>
    <t>Počet dětí, u kterých byla                     ve sledovaném roce změněna ÚV na OV a naopak</t>
  </si>
  <si>
    <t>Počet dětí                   k 31. 12. sledovaného roku</t>
  </si>
  <si>
    <t>návratu do původní rodiny</t>
  </si>
  <si>
    <t>umístění do NRP</t>
  </si>
  <si>
    <t>zletilostí</t>
  </si>
  <si>
    <t>jinak</t>
  </si>
  <si>
    <t>5a</t>
  </si>
  <si>
    <t>Děti s nařízenou ÚV umístěné v zařízení pro výkon ÚV</t>
  </si>
  <si>
    <t>Řádek 94: Sloupec 1 + sloupec 2 - (sloupce 3 + 4 + 5 + 5a + 5b) = sloupec 6</t>
  </si>
  <si>
    <t>Děti s uloženou OV umístěné                                                      v zařízení pro výkon OV</t>
  </si>
  <si>
    <t>Řádek 95: Sloupec 1 + sloupec 2 - (sloupce 3 + 4 + 5 + 5a + 5b) = sloupec 6</t>
  </si>
  <si>
    <t>Děti s nařízeným výchovným opatřením podle § 13a ZSPOD umístěné v zařízení pro výkon ÚV nebo ve středisku výchovné péče</t>
  </si>
  <si>
    <t>Řádek 96: Sloupec 1 + sloupec 2 - (sloupce 3 + 4 + 5 + 5a) = sloupec 6</t>
  </si>
  <si>
    <t>Děti umístěné v zařízení pro děti vyžadující okamžitou pomoc na základě rozhodnutí soudu</t>
  </si>
  <si>
    <t>96a</t>
  </si>
  <si>
    <t>Řádek 96a: Sloupec 1 + sloupec 2 - (sloupce 3 + 4 + 5 + 5a) = sloupec 6</t>
  </si>
  <si>
    <t>Děti umístěné v zařízení pro děti vyžadující okamžitou pomoc na základě žádosti zákonného zástupce, žádosti dítěte, žádosti OSPOD se souhlasem rodiče</t>
  </si>
  <si>
    <t>96b</t>
  </si>
  <si>
    <t>Řádek 96b: Sloupec 1 + sloupec 2 - (sloupce 3 + 4 + 5 + 5a) = sloupec 6</t>
  </si>
  <si>
    <t>V (MPSV) 20-01    str. 4/14</t>
  </si>
  <si>
    <t>VI. Dohledy, případy se vztahem k cizině</t>
  </si>
  <si>
    <t>Číslo
řádku</t>
  </si>
  <si>
    <t>Počet případů                                                           ve sledovaném roce</t>
  </si>
  <si>
    <t>Celkem                           k 31. 12. sledovaného roku</t>
  </si>
  <si>
    <t>Počet dětí, u kterých byl soudem stanoven dohled nad výchovou dítěte</t>
  </si>
  <si>
    <t xml:space="preserve">     z toho dohled nad úspěšností osvojení</t>
  </si>
  <si>
    <t>Pomoc dětem ve zvláštních případech</t>
  </si>
  <si>
    <t>Zajišťování návratu dětí z ciziny</t>
  </si>
  <si>
    <t>VII. A Evidenční údaje</t>
  </si>
  <si>
    <t>Počet případů                                                                                        ve sledovaném roce</t>
  </si>
  <si>
    <t>Podané návrhy (podněty) soudu na</t>
  </si>
  <si>
    <t>omezení výkonu rodičovské odpovědnosti</t>
  </si>
  <si>
    <t>zbavení rodičovské odpovědnosti</t>
  </si>
  <si>
    <t>pozastavení výkonu rodičovské odpovědnosti</t>
  </si>
  <si>
    <t>103a</t>
  </si>
  <si>
    <t>uložení výchovného opatření podle § 13 zákona                                       č. 359/1999 Sb. (dále jen ZSPOD)</t>
  </si>
  <si>
    <t>nařízení výchovného opatření podle § 13a ZSPOD</t>
  </si>
  <si>
    <t>nařízení ústavní výchovy</t>
  </si>
  <si>
    <t>zrušení ústavní výchovy</t>
  </si>
  <si>
    <t>106a</t>
  </si>
  <si>
    <t>určení nezájmu rodičů o dítě</t>
  </si>
  <si>
    <t>106b</t>
  </si>
  <si>
    <t>nařízení předběžného opatření podle  § 924 Občanského zákoníku celkem</t>
  </si>
  <si>
    <t>106c</t>
  </si>
  <si>
    <t>soudem vyhověno</t>
  </si>
  <si>
    <t>106d</t>
  </si>
  <si>
    <t>soudem zamítnuto</t>
  </si>
  <si>
    <t>106e</t>
  </si>
  <si>
    <t>prodloužení ústavní výchovy</t>
  </si>
  <si>
    <t>106f</t>
  </si>
  <si>
    <t>svěření dítěte do péče zařízení pro děti vyžadující okamžitou pomoc</t>
  </si>
  <si>
    <t>106g</t>
  </si>
  <si>
    <t>svěření dítěte do pěstounské péče na přechodnou dobu</t>
  </si>
  <si>
    <t>106h</t>
  </si>
  <si>
    <t>určení rodičovství</t>
  </si>
  <si>
    <t>106i</t>
  </si>
  <si>
    <t>popření otcovství</t>
  </si>
  <si>
    <t>106j</t>
  </si>
  <si>
    <t>pozastavení výkonu povinnosti a práva péče o dítě u nezletilého rodiče</t>
  </si>
  <si>
    <t>106k</t>
  </si>
  <si>
    <t>zachování povinnosti a práva péče o dítě a styku                                                  s dítětem u rodiče omezeného ve svéprávnosti</t>
  </si>
  <si>
    <t>106l</t>
  </si>
  <si>
    <t>Podané podněty (oznámení) policii nebo státnímu zastupitelství na</t>
  </si>
  <si>
    <t>zanedbání povinné výživy (§ 196 TZ)</t>
  </si>
  <si>
    <t>týrání svěřené osoby (§ 198 TZ)</t>
  </si>
  <si>
    <t>107a</t>
  </si>
  <si>
    <t>ohrožování výchovy dítěte (§ 201 TZ)</t>
  </si>
  <si>
    <t>ublížení na zdraví (§ 145 až § 148 TZ)</t>
  </si>
  <si>
    <t>108a</t>
  </si>
  <si>
    <t>jiný trestný čin proti životu, zdraví, svobodě, lidské důstojnosti, mravnímu vývoji nebo jmění dítěte</t>
  </si>
  <si>
    <t>108b</t>
  </si>
  <si>
    <t xml:space="preserve">Orgán sociálně-právní ochrany ustanoven opatrovníkem </t>
  </si>
  <si>
    <t>Řádek 109a musí být roven nebo menší než ř. 109.</t>
  </si>
  <si>
    <t xml:space="preserve">      z toho opatrovníkem pro správu jmění dítěte</t>
  </si>
  <si>
    <t>109a</t>
  </si>
  <si>
    <t>Orgán sociálně-právní ochrany ustanoven opatrovníkem podle § 45 odst.2 TŘ</t>
  </si>
  <si>
    <t>109c</t>
  </si>
  <si>
    <t>Počet případů, ve kterých orgán sociálně-právní ochrany dětí vykonával funkci veřejného poručníka dítěte</t>
  </si>
  <si>
    <t>109d</t>
  </si>
  <si>
    <t>Počet případů domácího násilí, kterého jsou přítomny nezletilé děti a které jsou řešeny OSPOD</t>
  </si>
  <si>
    <t xml:space="preserve">     z toho počet případů s rozhodnutím o vykázání ze společného obydlí</t>
  </si>
  <si>
    <t>110a</t>
  </si>
  <si>
    <t>Počet dětí odložených do babyboxu</t>
  </si>
  <si>
    <t xml:space="preserve">VII. B Rozhodovací činnost obecního úřadu </t>
  </si>
  <si>
    <t>V (MPSV) 20-01    str. 5/14</t>
  </si>
  <si>
    <t>Počet případů</t>
  </si>
  <si>
    <t>Výchovná opatření podle § 13 odst. 1 ZSPOD</t>
  </si>
  <si>
    <t>112a</t>
  </si>
  <si>
    <t xml:space="preserve">Součet řádků 112b, 112c, 112d, 112e, 112f, 112g by měl být roven nebo menší než řádek 112a. </t>
  </si>
  <si>
    <t>napomenutí</t>
  </si>
  <si>
    <t>112b</t>
  </si>
  <si>
    <t>dohled</t>
  </si>
  <si>
    <t>112c</t>
  </si>
  <si>
    <t>omezení uložené dítěti</t>
  </si>
  <si>
    <t>112d</t>
  </si>
  <si>
    <t>omezení uložené rodiči nebo jiné odpovědné osobě</t>
  </si>
  <si>
    <t>112e</t>
  </si>
  <si>
    <t>využití odborné poradenské pomoci nebo terapie</t>
  </si>
  <si>
    <t>112f</t>
  </si>
  <si>
    <t>povinnost prvního setkání se zapsaným mediátorem</t>
  </si>
  <si>
    <t>112g</t>
  </si>
  <si>
    <t>Rozhodnutí o uložení povinnosti využít odbornou poradenskou pomoc podle § 12 odst. 1 ZSPOD</t>
  </si>
  <si>
    <t>112h</t>
  </si>
  <si>
    <t>z toho rozhodnutí uložená v případě, že rodiče nejsou schopni řešit problémy spojené s výchovou dítěte</t>
  </si>
  <si>
    <t>112i</t>
  </si>
  <si>
    <t>Rozhodnutí o odmítnutí žádosti o nahlédnutí do spisové dokumentace</t>
  </si>
  <si>
    <t>112j</t>
  </si>
  <si>
    <t xml:space="preserve">Pořádkové pokuty podle § 53 odst. 5 ZSPOD </t>
  </si>
  <si>
    <t>112k</t>
  </si>
  <si>
    <t>VIII.  Zařízení sociálně-právní ochrany k 31.12.*</t>
  </si>
  <si>
    <t>Počet zařízení</t>
  </si>
  <si>
    <t>Kapacita zařízení</t>
  </si>
  <si>
    <t>Zřizovatel</t>
  </si>
  <si>
    <t>kraj</t>
  </si>
  <si>
    <t>obec</t>
  </si>
  <si>
    <t>PO nebo FO pověřená                       k výkonu SPO</t>
  </si>
  <si>
    <t>Zařízení odbor.poradenství pro péči o děti</t>
  </si>
  <si>
    <r>
      <t>Řádek 114: Součet sloupců 3, 4 a 5 se musí rovnat sloupci 1.</t>
    </r>
    <r>
      <rPr>
        <sz val="9"/>
        <color indexed="10"/>
        <rFont val="Times New Roman CE"/>
        <family val="1"/>
      </rPr>
      <t xml:space="preserve"> </t>
    </r>
  </si>
  <si>
    <t>Zařízení sociálně výchovné činnosti</t>
  </si>
  <si>
    <r>
      <t>Řádek 115: Součet sloupců 3, 4 a 5 se musí rovnat sloupci 1.</t>
    </r>
    <r>
      <rPr>
        <sz val="9"/>
        <color indexed="10"/>
        <rFont val="Times New Roman CE"/>
        <family val="1"/>
      </rPr>
      <t xml:space="preserve"> </t>
    </r>
  </si>
  <si>
    <t>Zařízení pro děti vyžadující okamžitou pomoc</t>
  </si>
  <si>
    <r>
      <t>Řádek 116: Součet sloupců 3, 4 a 5 se musí rovnat sloupci 1.</t>
    </r>
    <r>
      <rPr>
        <sz val="9"/>
        <color indexed="10"/>
        <rFont val="Times New Roman CE"/>
        <family val="1"/>
      </rPr>
      <t xml:space="preserve"> </t>
    </r>
  </si>
  <si>
    <t>Výchovně rekreační tábory</t>
  </si>
  <si>
    <r>
      <t>Řádek 117: Součet sloupců 3, 4 a 5 se musí rovnat sloupci 1.</t>
    </r>
    <r>
      <rPr>
        <sz val="9"/>
        <color indexed="10"/>
        <rFont val="Times New Roman CE"/>
        <family val="1"/>
      </rPr>
      <t xml:space="preserve"> </t>
    </r>
  </si>
  <si>
    <t>* tabulku vyplňují pouze krajské úřady</t>
  </si>
  <si>
    <t>V (MPSV) 20-01    str. 6/14</t>
  </si>
  <si>
    <t>IX. Týrané, zneužívané a zanedbávané děti</t>
  </si>
  <si>
    <t>Počet dětí</t>
  </si>
  <si>
    <t xml:space="preserve">tělesné týrání </t>
  </si>
  <si>
    <t xml:space="preserve">psychické týrání </t>
  </si>
  <si>
    <t xml:space="preserve">sexuální zneužívání </t>
  </si>
  <si>
    <t>dětská pornografie</t>
  </si>
  <si>
    <t xml:space="preserve">dětská prostituce </t>
  </si>
  <si>
    <t>zanedbávání dětí</t>
  </si>
  <si>
    <t xml:space="preserve">celkem </t>
  </si>
  <si>
    <t xml:space="preserve">chlapci </t>
  </si>
  <si>
    <t>dívky</t>
  </si>
  <si>
    <t>Při vyplňování tabulky nutno dodržet tyto vztahy:</t>
  </si>
  <si>
    <t xml:space="preserve">Nahlášeno případů </t>
  </si>
  <si>
    <t>do 1 roku</t>
  </si>
  <si>
    <t>od 1 roku do 3 let</t>
  </si>
  <si>
    <t>1) součet sloupců 1, 3, 5, 7, 9 a 11 se musí rovnat sl. 13</t>
  </si>
  <si>
    <t>od 3 do 6 let</t>
  </si>
  <si>
    <t>od 6 do 15 let</t>
  </si>
  <si>
    <t>od 15 do 18 let</t>
  </si>
  <si>
    <t>2) součet řádků 119 až 123 se musí rovnat řádku 123a v jednotlivých sloupcích  a rovněž součet řádků 125 až 126a se musí rovnat ř. 123a v jednotlivých sloupcích</t>
  </si>
  <si>
    <t>CELKEM</t>
  </si>
  <si>
    <t>123a</t>
  </si>
  <si>
    <t>z ř. 123a zdravotně postižených</t>
  </si>
  <si>
    <t>z ř. 123a</t>
  </si>
  <si>
    <t>jednorázově</t>
  </si>
  <si>
    <t>opakovaně</t>
  </si>
  <si>
    <t>nezjištěno</t>
  </si>
  <si>
    <t>126a</t>
  </si>
  <si>
    <t>Oznamovatel</t>
  </si>
  <si>
    <t>matka</t>
  </si>
  <si>
    <t>3) součet řádků 119 až 123 se musí rovnat součtu řádků 127 až 137 v jednotlivých sloupcích</t>
  </si>
  <si>
    <t>otec</t>
  </si>
  <si>
    <t>dítě samo</t>
  </si>
  <si>
    <t>sourozenec</t>
  </si>
  <si>
    <t>cizí fyzická osoba</t>
  </si>
  <si>
    <t>zdrav. zařízení, škola, školské zařízení</t>
  </si>
  <si>
    <t>policie, jiný státní orgán</t>
  </si>
  <si>
    <t>4) součet řádků 119 až 123 se musí rovnat součtu řádků 139 až 145 v jednotlivých sloupcích</t>
  </si>
  <si>
    <t>NNO nebo jiná právnická osoba</t>
  </si>
  <si>
    <t xml:space="preserve">anonym </t>
  </si>
  <si>
    <t>Sociální prostředí dítěte</t>
  </si>
  <si>
    <t>úplná rodina</t>
  </si>
  <si>
    <t>neúplná rodina</t>
  </si>
  <si>
    <t xml:space="preserve">doplněná rodina </t>
  </si>
  <si>
    <t>5) součet sloupců 2, 4, 6, 8, 10 a 12 se musí rovnat sl. 14</t>
  </si>
  <si>
    <t>náhradní rodina</t>
  </si>
  <si>
    <t>ústavní péče</t>
  </si>
  <si>
    <t xml:space="preserve">Přijatá opatření </t>
  </si>
  <si>
    <t>poradenství - ambulantně</t>
  </si>
  <si>
    <t>6) Sloupce 13 a 14 obsahují v elektronické formě (Excel) již předdefinovaný součet</t>
  </si>
  <si>
    <t xml:space="preserve">uložení dohledu </t>
  </si>
  <si>
    <t xml:space="preserve">umístění dítěte v  širší rodině </t>
  </si>
  <si>
    <t>umístění dítěte do ZDVOP nebo jiného zařízení</t>
  </si>
  <si>
    <t>umístění dítěte do ÚV</t>
  </si>
  <si>
    <t>umístění dítěte do NRP</t>
  </si>
  <si>
    <t>podaní trestního oznámení</t>
  </si>
  <si>
    <t>151a</t>
  </si>
  <si>
    <t>Dopad na dítě</t>
  </si>
  <si>
    <t>hospitalizace</t>
  </si>
  <si>
    <t xml:space="preserve">tělesné poškození </t>
  </si>
  <si>
    <t xml:space="preserve">posttr. stresová porucha </t>
  </si>
  <si>
    <t xml:space="preserve">úmrtí </t>
  </si>
  <si>
    <t>těhotenství</t>
  </si>
  <si>
    <t>155a</t>
  </si>
  <si>
    <t>V (MPSV) 20-01    str. 7/14</t>
  </si>
  <si>
    <t>X. Přestupky a jiné správní delikty</t>
  </si>
  <si>
    <t>Pachatel přestupku nebo jiného správního deliktu</t>
  </si>
  <si>
    <t>rodič</t>
  </si>
  <si>
    <t>člen rodiny</t>
  </si>
  <si>
    <t>jiná osoba</t>
  </si>
  <si>
    <t>podnikající FO</t>
  </si>
  <si>
    <t>právnická osoba</t>
  </si>
  <si>
    <t>přestupek podle § 59 odst. 1 písm. a) ZSPOD a jiný správní delikt podle § 59f odst. 1 písm. a) ZSPOD</t>
  </si>
  <si>
    <t>přestupek podle § 59 odst. 1 písm. b) ZSPOD a jiný správní delikt podle § 59f odst. 2 písm. a) ZSPOD</t>
  </si>
  <si>
    <t>přestupek podle § 59 odst. 1 písm. c) ZSPOD a jiný správní delikt podle § 59f odst. 2 písm. b) ZSPOD</t>
  </si>
  <si>
    <t xml:space="preserve">                                            a</t>
  </si>
  <si>
    <t>Přestupek podle § 59 odst. 1 písm. d) ZSPOD a jiný správní delikt podle § 59f odst. 1 písm. b) ZSPOD</t>
  </si>
  <si>
    <t>Řádek 172: Součet sloupců 2 až 6 se musí rovnat sloupci 1.</t>
  </si>
  <si>
    <t>Přestupek podle § 59 odst. 1 písm. e) ZSPOD</t>
  </si>
  <si>
    <t>Řádek 173: Součet sloupců 2 až 4 se musí rovnat sloupci 1.</t>
  </si>
  <si>
    <t>Přestupek podle § 59 odst. 1 písm. f) ZSPOD</t>
  </si>
  <si>
    <t>Řádek 174: Součet sloupců 2 až 4 se musí rovnat sloupci 1.</t>
  </si>
  <si>
    <t>Přestupek podle § 59 odst. 1 písm. g) ZSPOD</t>
  </si>
  <si>
    <t>Řádek 175: Součet sloupců 2 až 4 se musí rovnat sloupci 1.</t>
  </si>
  <si>
    <t>Přestupek podle § 59 odst. 1 písm. h) ZSPOD</t>
  </si>
  <si>
    <t>Řádek 176: Součet sloupců 2 až 4 se musí rovnat sloupci 1.</t>
  </si>
  <si>
    <t>Přestupek podle § 59 odst. 1 písm. i) ZSPOD</t>
  </si>
  <si>
    <t>176a</t>
  </si>
  <si>
    <t>Řádek 176a: Součet sloupců 2 až 4 se musí rovnat sloupci 1.</t>
  </si>
  <si>
    <t>Přestupek podle § 59 odst. 1 písm. j) ZSPOD</t>
  </si>
  <si>
    <t>176b</t>
  </si>
  <si>
    <t>Řádek 176b: Součet sloupců 2 až 4 se musí rovnat sloupci 1.</t>
  </si>
  <si>
    <t>Přestupek podle § 59a odst. 1 písm. a) ZSPOD</t>
  </si>
  <si>
    <t>176c</t>
  </si>
  <si>
    <t>Řádek 176c: Součet sloupců 2 až 4 se musí rovnat sloupci 1.</t>
  </si>
  <si>
    <t>Přestupek podle § 59a odst. 1 písm. b) ZSPOD</t>
  </si>
  <si>
    <t>176d</t>
  </si>
  <si>
    <t>Řádek 176d: Součet sloupců 2 až 4 se musí rovnat sloupci 1.</t>
  </si>
  <si>
    <t>Přestupek podle § 59a odst. 1 písm. c) ZSPOD</t>
  </si>
  <si>
    <t>176e</t>
  </si>
  <si>
    <t>Řádek 176e: Součet sloupců 2 až 4 se musí rovnat sloupci 1.</t>
  </si>
  <si>
    <t>Přestupek podle § 59b odst. 1 písm. a) ZSPOD a jiný správní delikt podle § 59g odst. 1 písm. a) ZSPOD</t>
  </si>
  <si>
    <t>176f</t>
  </si>
  <si>
    <t>Řádek 176f: Součet sloupců 4 až 6 se musí rovnat sloupci 1.</t>
  </si>
  <si>
    <t>Přestupek podle § 59b odst. 1 písm. b) ZSPOD a jiný správní delikt podle § 59g odst. 1 písm. b) ZSPOD</t>
  </si>
  <si>
    <t>176g</t>
  </si>
  <si>
    <t>Řádek 176g: Součet sloupců 4 až 6 se musí rovnat sloupci 1.</t>
  </si>
  <si>
    <t>Přestupek podle § 59b odst. 1 písm. c) ZSPOD a jiný správní delikt podle § 59g odst. 1 písm. c) ZSPOD</t>
  </si>
  <si>
    <t>176h</t>
  </si>
  <si>
    <t>Řádek 176h: Součet sloupců 4 až 6 se musí rovnat sloupci 1.</t>
  </si>
  <si>
    <t>Přestupek podle § 59c odst. 1 ZSPOD a jiný správní delikt podle § 59h odst. 1ZSPOD</t>
  </si>
  <si>
    <t>176i</t>
  </si>
  <si>
    <t>Řádek 176i: Součet sloupců 4 až 6 se musí rovnat sloupci 1.</t>
  </si>
  <si>
    <t>Přestupek podle § 59d odst. 1 ZSPOD a jiný správní delikt podle § 59i odst. 1 ZSPOD</t>
  </si>
  <si>
    <t>176j</t>
  </si>
  <si>
    <t>Řádek 176j: Součet sloupců 4 až 6 se musí rovnat sloupci 1.</t>
  </si>
  <si>
    <t>Přestupek podle § 59e odst. 1 ZSPOD a jiný správní delikt podle § 59k odst. 1</t>
  </si>
  <si>
    <t>176k</t>
  </si>
  <si>
    <t>Řádek 176k: Součet sloupců 2 až 6 se musí rovnat sloupci 1.</t>
  </si>
  <si>
    <t>Zneužívání dítěte k fyzickým pracím (§28 odst.1f) zákona o přestupcích)</t>
  </si>
  <si>
    <t>XI. Počet zaměstnanců orgánu sociálně-právní ochrany dětí k 31. 12.</t>
  </si>
  <si>
    <t>z toho kurátoři pro děti a mládež</t>
  </si>
  <si>
    <t>z toho zaměstanci pro náhradní rodinnou péči</t>
  </si>
  <si>
    <t>Počet zaměstnanců celkem</t>
  </si>
  <si>
    <t>Přepočtené úvazky zaměstnanců OSPOD</t>
  </si>
  <si>
    <t>181a</t>
  </si>
  <si>
    <t>Sloupec 1: Řádek 181a musí být roven nebo menší než ř. 181.</t>
  </si>
  <si>
    <t>V (MPSV) 20-01    str. 8/14</t>
  </si>
  <si>
    <t>Metodické vysvětlivky k výkazu V (MSPV) 20-01</t>
  </si>
  <si>
    <t xml:space="preserve">ř. 71 sl. 1 - uvede se celkový počet spisů Om, které orgán sociálně-právní ochrany </t>
  </si>
  <si>
    <t xml:space="preserve">                 (dále jen "OSPOD")  evidoval v rejstříku Om k 31. 12. předchozího roku</t>
  </si>
  <si>
    <t xml:space="preserve">        sl. 2 - uvede se počet nových případů, které zapsal OSPOD do rejstříku Om</t>
  </si>
  <si>
    <t xml:space="preserve">                   ve sledovaném roce</t>
  </si>
  <si>
    <t xml:space="preserve">        sl. 3 - uvede se celkový počet spisů Om, které OSPOD evidoval v rejstříku Om </t>
  </si>
  <si>
    <t xml:space="preserve">                  k 31. 12. sledovaného roku ( stav k 31.12. předchozího roku plus rejstřík Om</t>
  </si>
  <si>
    <t xml:space="preserve">                  sledovaného roku (nové případy) mínus vyřazené spisy v průběhu roku )</t>
  </si>
  <si>
    <t xml:space="preserve">ř. 72 sl. 1 - uvede se počet případů, u kterých byl OSPOD dožádán k vyřízení   </t>
  </si>
  <si>
    <t xml:space="preserve">                  v předchozím roce a dožádání nebylo k 1.1. sledovaného roku uzavřeno </t>
  </si>
  <si>
    <t xml:space="preserve">        sl. 2 - uvede se počet případů, u kterých byl OSPOD ve sledovaném roce nově  </t>
  </si>
  <si>
    <t xml:space="preserve">                  dožádán o vyřízení určité záležitosti a které byly z tohoto důvodu zapsány  </t>
  </si>
  <si>
    <t xml:space="preserve">                 do rejstříku Nom</t>
  </si>
  <si>
    <t xml:space="preserve">        sl. 3 - uvede se celkový počet spisů Nom, které OSPOD evidoval v rejstříku Nom </t>
  </si>
  <si>
    <t xml:space="preserve">                  k 31.12. sledovaného roku (uzavřené i neuzavřené případy dožádání, které  </t>
  </si>
  <si>
    <t xml:space="preserve">                  OSPOD řešil ve sledovaném roce)</t>
  </si>
  <si>
    <t xml:space="preserve"> ř. 72 - součet sl. 1 a 2 musí být roven sl. 3</t>
  </si>
  <si>
    <t>II.  Umísťování dětí do náhradní rodinné péče a rozhodování o poručenství dětí</t>
  </si>
  <si>
    <t xml:space="preserve">ř. 73 sl. 1  - uvede se počet dětí, které byly rozhodnutím soudu podle § 823 a § 826 </t>
  </si>
  <si>
    <t xml:space="preserve">                   zákona č. 89/2012 Sb., občanský zákoník (dále jen "NOZ") předány do péče </t>
  </si>
  <si>
    <t xml:space="preserve">                   budoucího osvojitele nebo svěřeny do péče před osvojením</t>
  </si>
  <si>
    <t xml:space="preserve">ř. 73a sl.1  - uvede se počet nezletilých dětí, u kterých soud pravomocně rozhodl ve sledovaném </t>
  </si>
  <si>
    <t xml:space="preserve">                    roce o osvojení  </t>
  </si>
  <si>
    <t xml:space="preserve">ř. 74  sl. 1 - uvede se počet dětí, které byly soudem svěřeny do péče jiné osoby podle § 953 </t>
  </si>
  <si>
    <t xml:space="preserve">                   a násl. NOZ</t>
  </si>
  <si>
    <t xml:space="preserve">ř. 75 sl. 1 -  uvede se počet dětí, které byly soudem svěřeny do předpěstounské péče podle         </t>
  </si>
  <si>
    <t xml:space="preserve">                   § 963 NOZ             </t>
  </si>
  <si>
    <t xml:space="preserve">ř. 76 sl. 1 -  uvede se počet dětí, u kterých soud pravomocně rozhodl ve sledovaném roce </t>
  </si>
  <si>
    <t xml:space="preserve">                   o svěření  do pěstounské péče podle § 958 a násl. NOZ</t>
  </si>
  <si>
    <t xml:space="preserve">ř. 77  sl. 1 - uvede se počet dětí, které byly soudem svěřeny do pěstounské péče na přechodnou </t>
  </si>
  <si>
    <t xml:space="preserve">                   dobu podle § 27a odst. 7 zákona č. 359/1999 Sb., o sociálně-právní ochraně dětí, </t>
  </si>
  <si>
    <t xml:space="preserve">                   ve znění pozdějších předpisů (dále jen "zákon č. 359/1999 Sb.").</t>
  </si>
  <si>
    <t>ř. 73 až ř. 78  sl. 4 až 7 - uvedou se počty dětí podle rozdělení do stanovených věkových kategorií</t>
  </si>
  <si>
    <t>ř. 73 až ř. 78 - sl. 2 uvede se počet dětí, které byly ve sledovaném roce svěřeny do péče</t>
  </si>
  <si>
    <t xml:space="preserve">                     některého z příbuzných nebo do péče jiné blízké osoby blízké dítěti nebo jeho rodině</t>
  </si>
  <si>
    <t xml:space="preserve">ř. 73 až ř. 78 sl. 3 - uvede se počet dětí se zdravotním postižením (bez ohledu na určení stupně </t>
  </si>
  <si>
    <t xml:space="preserve">                               závislosti na péči jiné osoby), které byly ve sledovaném roce svěřeny </t>
  </si>
  <si>
    <t xml:space="preserve">                               do některé z uvedených forem náhradní rodinné péče</t>
  </si>
  <si>
    <t>V (MPSV) 20-01    str. 9/14</t>
  </si>
  <si>
    <t xml:space="preserve">III. Klienti kurátora pro děti a mládež </t>
  </si>
  <si>
    <t xml:space="preserve">ř. 79  sl. 1 - uvede se celkový počet dětí mladších 15 let a mladistvých (15 - 18 let) zapsaných                 </t>
  </si>
  <si>
    <t xml:space="preserve">                   v evidenci kurátora pro mládež ve sledovaném roce, včetně klientů převedených                  </t>
  </si>
  <si>
    <t xml:space="preserve">                   z minulého roku, se kterými kurátor pro mládež nadále pracuje a klientů </t>
  </si>
  <si>
    <t xml:space="preserve">                   vyřazených v průběhu roku z evidence kurátora pro mládež</t>
  </si>
  <si>
    <t xml:space="preserve">         sl. 2 - uvede se počet dětí mladších 15 let z celkového počtu evidovaných</t>
  </si>
  <si>
    <t xml:space="preserve">         sl. 3 - uvede se počet dívek z celkového počtu dětí do 15 let</t>
  </si>
  <si>
    <t xml:space="preserve">         sl. 4 - uvede se počet mladistvých (15 - 18 let) z celkového počtu evidovaných</t>
  </si>
  <si>
    <t xml:space="preserve">         sl. 5 - uvede se počet dívek z celkového počtu mladistvých </t>
  </si>
  <si>
    <t>ř. 79 - součet sl. 4 a 2 musí být roven sl. 1</t>
  </si>
  <si>
    <t xml:space="preserve">ř. 81 až 85 - v jednotlivých řádcích se uvádí počty klientů nikoli případů (tzn. klient, </t>
  </si>
  <si>
    <t xml:space="preserve">                    u kterého bylo během sledovaného roku řešeno více přestupků – ř. 82, bude</t>
  </si>
  <si>
    <t xml:space="preserve">                    zaznamenán pouze jednou),</t>
  </si>
  <si>
    <t xml:space="preserve">                  - v případě kombinace dvou a více různých řešených případů u jednoho klienta, bude    </t>
  </si>
  <si>
    <t xml:space="preserve">                     tento zaznamenán do každého příslušného řádku (tzn. klient, u kterého                       </t>
  </si>
  <si>
    <t xml:space="preserve">                     byla během sledovaného roku řešena trestná činnost a přestupek, bude </t>
  </si>
  <si>
    <t xml:space="preserve">                    zaznamenán na každém řádku - ř. 81 i ř. 82) </t>
  </si>
  <si>
    <t xml:space="preserve">ř. 82 sl. 1 musí být roven sl. 4 </t>
  </si>
  <si>
    <t xml:space="preserve">ř. 84 -  uvedou se údaje týkající se dohledů uložených podle § 13 zákona č. 359/1999 Sb. </t>
  </si>
  <si>
    <t xml:space="preserve">           a podle § 925 NOZ obecním úřadem obce s rozšířenou působností nebo soudem </t>
  </si>
  <si>
    <t xml:space="preserve">           ve sledovaném roce               </t>
  </si>
  <si>
    <t>ř. 84a - uvedou se počty uložených výchovných opatření mladistvým podle § 15 zákona</t>
  </si>
  <si>
    <t xml:space="preserve">            č. 218/2003 Sb., o soudnictví ve věcech mládeže, ve znění pozdějších předpisů</t>
  </si>
  <si>
    <t>ř. 84a sl. 1 musí být roven sl. 4</t>
  </si>
  <si>
    <t xml:space="preserve">ř. 84b - uvede se počet mladistvých, kteří se ve sledovaném roce nacházeli ve věznici </t>
  </si>
  <si>
    <t xml:space="preserve">            ve výkonu vazby  nebo ve výkonu trestního opatření odnětí svobody</t>
  </si>
  <si>
    <t>ř. 85 - uvedou se počty opatření uložených dětem mladším 15 let podle § 93 zákona</t>
  </si>
  <si>
    <t xml:space="preserve">          č. 218/2003 Sb.</t>
  </si>
  <si>
    <t>ř. 85 sl. 1 musí být roven sl. 2</t>
  </si>
  <si>
    <t>V (MPSV) 20-01    str. 10/14</t>
  </si>
  <si>
    <t xml:space="preserve"> V. Náhradní rodinná péče </t>
  </si>
  <si>
    <t xml:space="preserve">   A. Pěstounská péče, osobní péče poručníka, péče jiné osoby</t>
  </si>
  <si>
    <t>ř 89a  až 89d sl. 1 - uvede se počet dětí v pěstounské péči, v pěstounské péči na přechodnou</t>
  </si>
  <si>
    <t xml:space="preserve">                               dobu, v osobní péči  poručníka a v péči jiné osoby podle § 953 NOZ</t>
  </si>
  <si>
    <t xml:space="preserve">                               k 1. 1. sledovaného roku</t>
  </si>
  <si>
    <t>ř. 89a až 89d sl. 2 - uvede se počet dětí se zdravotním postižením (bez ohledu na určení stupně</t>
  </si>
  <si>
    <t xml:space="preserve">                                závislosti na péči jiné osoby), které byly ke konci sledovaného roku svěřeny</t>
  </si>
  <si>
    <t xml:space="preserve">                                do některé z uvedených forem náhradní rodinné péče</t>
  </si>
  <si>
    <t xml:space="preserve">ř. 89a až 89d sl. 8 - uvedou se počty případů, kdy došlo k zániku náhradní rodinné péče </t>
  </si>
  <si>
    <t xml:space="preserve">                                z jiných důvodů, tj. úmrtím dítěte nebo osoby zajišťující náhradní</t>
  </si>
  <si>
    <t xml:space="preserve">                                rodinnou péči, uplynutím doby trvání pěstounské péče</t>
  </si>
  <si>
    <t xml:space="preserve">                                na přechodnou dobu, zánikem poručenství v důsledku </t>
  </si>
  <si>
    <t xml:space="preserve">                                nabytí plné svéprávnosti rodiče nebo navrácení rodičovské</t>
  </si>
  <si>
    <t xml:space="preserve">                                odpovědnosti rodiči apod.</t>
  </si>
  <si>
    <t>ř. 89c - uvedou se děti, u kterých soudem jmenovaný poručník vykonává osobní péči o dítě</t>
  </si>
  <si>
    <t>ř. 89d - uvedou se děti svěřené do péče jiné osoby podle § 953 a násl. NOZ</t>
  </si>
  <si>
    <t xml:space="preserve">             </t>
  </si>
  <si>
    <t xml:space="preserve">   </t>
  </si>
  <si>
    <t xml:space="preserve">   B. Počet osob vykonávajících náhradní rodinnou péči</t>
  </si>
  <si>
    <t xml:space="preserve">ř. 90 až 90c sl. 1 až 4 - uvede se počet osob, které mají svěřeno alespoň jedno dítě </t>
  </si>
  <si>
    <t xml:space="preserve">                                      do pětounské péče, do pěstounské péče po přechodnou dobu,</t>
  </si>
  <si>
    <t xml:space="preserve">                                      do osobní péče poručníka nebo do péče jiné osoby;                        </t>
  </si>
  <si>
    <t xml:space="preserve">                                      v případě společné pěstounské péče nebo poručnické péče manželů  </t>
  </si>
  <si>
    <t xml:space="preserve">                                      nebo jiných dvou osob se započítává každý z pěstounů nebo</t>
  </si>
  <si>
    <t xml:space="preserve">                                      poručníků zvlášť</t>
  </si>
  <si>
    <t xml:space="preserve">ř. 90 až 90c sl. 5 až 7 -  uvede se příbuzenský vztah pěstouna, poručníka nebo jiné osoby </t>
  </si>
  <si>
    <t xml:space="preserve">                                       ke svěřenému dítěti  bez ohledu na rok svěření do této péče</t>
  </si>
  <si>
    <t xml:space="preserve">   C. Žadatelé o zprostředkování náhradní rodinné péče</t>
  </si>
  <si>
    <t>ř. 91 až 92 sl. 5 až 7 - u jednotlivých forem péče se uvede příbuzenský vztah žadatelů k dítěti</t>
  </si>
  <si>
    <t xml:space="preserve">ř. 91a - uvede se počet žadatelů, kdy alespoň jeden z nich je cizinec hlášený k pobytu na území </t>
  </si>
  <si>
    <t xml:space="preserve">             ČR po dobu nejméně 365 dnů</t>
  </si>
  <si>
    <t>ř. 91 až ř. 92 sl. 2 - uvedou se počty podaných žádostí o zprostředkování náhradní rodinné péče</t>
  </si>
  <si>
    <t xml:space="preserve">                               podle § 20 odst. 1 a § 21 odst. 2 zákona č. 359/1999 Sb. ve sledovaném roce</t>
  </si>
  <si>
    <t xml:space="preserve">pozn.: v případě, že žadatel svou žádost vezmě zpět, jedná se z pohledu OSPOD o žádost vyřízenou </t>
  </si>
  <si>
    <t>V (MPSV) 20-01    str. 11/14</t>
  </si>
  <si>
    <t xml:space="preserve">    D. Děti umístěné v náhradní péči zařízení pro péči o děti</t>
  </si>
  <si>
    <t xml:space="preserve">ř. 94 sl. 1 - uvede se počet dětí s nařízenou ústavní výchovou, které se na začátku </t>
  </si>
  <si>
    <t xml:space="preserve">                  sledovaného roku nacházely ve školských nebo zdravotnických zařízeních </t>
  </si>
  <si>
    <t xml:space="preserve">                  pro výkon ústavní  výchovy anebo v domovech pro osoby se zdravotním postižením</t>
  </si>
  <si>
    <t xml:space="preserve">ř. 94 sl. 2 - uvede se počet umístěných dětí, u kterých soud ve sledovaném roce pravomocně </t>
  </si>
  <si>
    <t xml:space="preserve">                    nařídil rozsudkem ústavní výchovu podle § 971 NOZ (ukazatel nezahrnuje děti              </t>
  </si>
  <si>
    <t xml:space="preserve">                    umístěné do ústavního zařízení na základě předběžného opatření soudu)</t>
  </si>
  <si>
    <t xml:space="preserve">ř. 94 a 95 sl. 3 - uvede se počet dětí, u nichž došlo ve sledovaném roce ke zrušení ústavní </t>
  </si>
  <si>
    <t xml:space="preserve">                           výchovy nebo ochranné výchovy a dítě se vrátilo zpět do rodiny  </t>
  </si>
  <si>
    <t xml:space="preserve">ř. 94 a 95 sl. 4 - uvede se počet dětí, u nichž došlo ve sledovaném roce ke zrušení </t>
  </si>
  <si>
    <t xml:space="preserve">                          ústavní výchovy nebo ochranné výchovy a dítě bylo umístěno </t>
  </si>
  <si>
    <t xml:space="preserve">                          do náhradní rodinné péče </t>
  </si>
  <si>
    <t>ř. 94 a 95 sl. 5 - uvede se počet dětí, u nichž došlo ve sledovaném roce k ukončení ústavní</t>
  </si>
  <si>
    <t xml:space="preserve">                           výchovy nebo ochranné výchovy z důvodu dosažení zletilosti</t>
  </si>
  <si>
    <t>ř. 94 sl. 5a - uvede se počet dětí, u nichž ve sledovaném roce skončila ústavní výchova</t>
  </si>
  <si>
    <t xml:space="preserve">                      uplynutím stanovené doby trvání ústavní výchovy podle § 972 NOZ</t>
  </si>
  <si>
    <t>ř. 94 sl. 5b - uvede se počet dětí, u nichž ve sledovaném roce bylo rozhodnuto o přeměně</t>
  </si>
  <si>
    <t xml:space="preserve">                    ústavní výchovy v ochrannou výchovu nebo naopak podle § 23 zákona č. 218/2003 Sb.</t>
  </si>
  <si>
    <t xml:space="preserve">ř. 95 sl. 1 - uvede se počet dětí s uloženou ochrannou výchovou, které se na začátku </t>
  </si>
  <si>
    <t xml:space="preserve">                    sledovaného roku nalézaly ve školských zařízeních pro výkon ústavní nebo ochranné výchovy</t>
  </si>
  <si>
    <t xml:space="preserve">ř. 95 sl. 2 - uvede se počet umístěných dětí a mladistvých s uloženou ochrannou výchovou </t>
  </si>
  <si>
    <t xml:space="preserve">                  podle § 22 nebo  § 93 zákona č. 218/2003 Sb., o zákoně o soudnictví ve věcech </t>
  </si>
  <si>
    <t xml:space="preserve">                  mládeže, ve znění pozdějších předpisů</t>
  </si>
  <si>
    <t>ř. 96 sl. 2  - uvede se počet dětí, které byly ve sledovaném roce umístěny v dětském domově</t>
  </si>
  <si>
    <t xml:space="preserve">                   pro děti do 3 let věku, v domově pro osoby se zdravotním postižením nebo</t>
  </si>
  <si>
    <t xml:space="preserve">                   ve středisku výchovné péče rozhodnutím soudu o výchovném opatření</t>
  </si>
  <si>
    <t xml:space="preserve">                   podle § 13a zákona č. 359/1999 Sb.</t>
  </si>
  <si>
    <t>ř. 96a sl. 1 - uvede se počet dětí, které se na začátku sledovaného roku nacházely v zařízeních pro děti</t>
  </si>
  <si>
    <t xml:space="preserve">                    vyžadující okamžitou pomoc dle § 42 a násl. zákona č. 359/1999 Sb., a to na základě </t>
  </si>
  <si>
    <t xml:space="preserve">                    rozhodnutí soudu</t>
  </si>
  <si>
    <t xml:space="preserve">ř. 96a sl. 2 - uvede se počet dětí, které byly ve sledovaném roce umístěny v zařízení </t>
  </si>
  <si>
    <t xml:space="preserve">                     pro děti  vyžadující  okamžitou pomoc na základě předběžného opatření soudu,</t>
  </si>
  <si>
    <t xml:space="preserve">                     rozhodnutí o výchovném opatření podle § 13a odst. 1, 2 zákona č. 359/1999 Sb. </t>
  </si>
  <si>
    <t xml:space="preserve">                     nebo rozhodnutí soudu podle § 971 odst. 2 NOZ</t>
  </si>
  <si>
    <t xml:space="preserve">ř. 96b sl. 2 - uvede se počet dětí, které byly do zařízení pro děti vyžadující okamžitou pomoc umístěny </t>
  </si>
  <si>
    <t xml:space="preserve">                     na základě žádosti zákonného zástupce, žádosti dítěte nebo žádosti OSPOD </t>
  </si>
  <si>
    <t xml:space="preserve">                     se souhlasem rodiče</t>
  </si>
  <si>
    <t xml:space="preserve"> VI. Dohledy, případy se vztahem k cizině</t>
  </si>
  <si>
    <t xml:space="preserve">ř. 97 sl. 1 - uvede se počet dětí, u kterých soud ve sledovaném roce pravomocně rozhodl o stanovení </t>
  </si>
  <si>
    <t xml:space="preserve">                  dohledu § 925 odst. 1 písm. b) NOZ</t>
  </si>
  <si>
    <t>ř. 98 sl. 1 - uvede se počet dětí, u kterých soud ve sledovaném roce nařídil dohled nad úspěšností</t>
  </si>
  <si>
    <t xml:space="preserve">                  osvojení podle § 839 NOZ</t>
  </si>
  <si>
    <t>ř. 97 a 98 sl. 2 - uvede se počet nezletilých dětí, u kterých ke konci sledovaného roku trval soudem</t>
  </si>
  <si>
    <t xml:space="preserve">                          stanovený dohled nad výchovou nebo nad úspěšností osvojení</t>
  </si>
  <si>
    <t>ř. 99 sl. 1 - uvede se počet případů, kdy orgán sociálně-právní ochrany zajišťoval pomoc</t>
  </si>
  <si>
    <t xml:space="preserve">                  podle § 37 zákona č. 359/1999 Sb.</t>
  </si>
  <si>
    <t xml:space="preserve">ř. 100 sl. 1 -  uvede se počet případů, kdy orgán sociálně-právní ochrany dětí zajišťoval </t>
  </si>
  <si>
    <t xml:space="preserve">                     návrat dětí nacházejících se v zahraničí bez doprovodu podle § 36 zákona č. 359/1999 Sb.     </t>
  </si>
  <si>
    <t>V (MPSV) 20-01    str. 12/14</t>
  </si>
  <si>
    <t xml:space="preserve">VII. A Evidenční údaje </t>
  </si>
  <si>
    <t>ř. 106 - uvádějí se pouze návrhy na nařízení ústavní výchovy podle § 971 NOZ</t>
  </si>
  <si>
    <t xml:space="preserve">          (koresponduje s vymezením pravomocí obecního úřadu obce s rozšířenou působností</t>
  </si>
  <si>
    <t xml:space="preserve">          v § 14 odst. 1 zákona č. 359/1999 Sb), nikoliv podané návrhy a podněty na svěření dětí</t>
  </si>
  <si>
    <t xml:space="preserve">          do ústavního zařízení formou předběžného opatření soudu</t>
  </si>
  <si>
    <t xml:space="preserve">ř. 108b - uvede se zejména trestný čin svěření dítěte do moci jiného (§ 169 TZ),  opuštění dítěte </t>
  </si>
  <si>
    <t xml:space="preserve">              nebo svěřené osoby (§ 195 TZ), pohlavní zneužití (§ 187 TZ), únos dítěte (§ 200 TZ),</t>
  </si>
  <si>
    <t xml:space="preserve">              svádění k pohlavnímu styku (§ 202 TZ), podání alkoholu dítěti (§ 204 TZ)</t>
  </si>
  <si>
    <t>ř. 109 - uvede se počet výkonů opatrovnictví pro případ střetu zájmů zákonných zástupců</t>
  </si>
  <si>
    <t xml:space="preserve">            a dítěte nebo mezi dětmi týchž rodičů navzájem, pro případ ohrožení majetkových     </t>
  </si>
  <si>
    <t xml:space="preserve">            zájmů  dítěte, pro případ omezení rodičovské odpovědnosti, pro řízení o osvojení    </t>
  </si>
  <si>
    <t xml:space="preserve">            a pro další případy, kde je to v zájmu dítěte z jiných důvodů; pokud je OSPOD ustanoven    </t>
  </si>
  <si>
    <t xml:space="preserve">            rozhodnutím soudu jako společný opatrovník pro skupinu sourozenců, posuzuje se tato </t>
  </si>
  <si>
    <t xml:space="preserve">            situace jako jeden případ opatrovnictví</t>
  </si>
  <si>
    <t>ř. 109c - uvede se počet případů, kdy byl OSPOD ustanoven opatrovníkem podle § 45 odst. 2 TŘ</t>
  </si>
  <si>
    <t>ř. 109d - uvede se počet případů, ve kterých OSPOD vykonával ve sledovaném roce poručenství</t>
  </si>
  <si>
    <t xml:space="preserve">              dítěte  jako veřejný poručník podle § 825, § 924 a § 930 odst. 3 NOZ</t>
  </si>
  <si>
    <t xml:space="preserve">ř. 110 - uvede se počet případů domácího násilí, kterého jsou přítomny nezletilé děti, a které  </t>
  </si>
  <si>
    <t xml:space="preserve">              jsou řešeny OSPOD podle zákona č. 359/1999 Sb. v souvislosti s § 6 písm. g)</t>
  </si>
  <si>
    <t>ř. 110a - z celkového počtu řešených případů (ř. 110) se uvedou případy s rozhodnutím</t>
  </si>
  <si>
    <t xml:space="preserve">               o vykázání ze společného obydlí podle § 44 až § 47 zákona č. 273/2008 Sb., o Policii</t>
  </si>
  <si>
    <t xml:space="preserve">               České republiky, která byla podle tohoto ustanovení oznámena OSPOD</t>
  </si>
  <si>
    <t>ř. 111 - uvede se počet dětí, které byly v obvodu obecního úřadu obce s rozšířenou působností</t>
  </si>
  <si>
    <t xml:space="preserve">            odloženy v průběhu sledovaného roku do tzv. babyboxu.</t>
  </si>
  <si>
    <t xml:space="preserve"> VII. B  Rozhodovací  činnost obecního úřadu</t>
  </si>
  <si>
    <t xml:space="preserve">ř. 112a až 112g - uvede se počet vydaných rozhodnutí podle § 13 odst. 1 </t>
  </si>
  <si>
    <t xml:space="preserve">                            zákona  č. 359/1999 Sb.</t>
  </si>
  <si>
    <t xml:space="preserve">ř. 112h a 112i - uvede se počet rozhodnutí o uložení povinnosti využít odbornou </t>
  </si>
  <si>
    <t xml:space="preserve">                         poradenskou pomoc, která obecní úřad obce s rozšířenou působností vydal </t>
  </si>
  <si>
    <t xml:space="preserve">                         podle § 12 odst. 1 zákona č. 359/1999 Sb.</t>
  </si>
  <si>
    <t>ř. 112j - uvede se počet rozhodnutí vydaných podle § 55 odst. 6 písm. b) zákona č. 359/1999 Sb.</t>
  </si>
  <si>
    <t>ř. 112k - uvede se počet pořádkových pokut uložených rodičům nebo jiným osobám</t>
  </si>
  <si>
    <t xml:space="preserve">              odpovědným za výchovu podle § 53 odst. 5 zákona č. 359/1999 Sb.  </t>
  </si>
  <si>
    <t xml:space="preserve">VIII.  Zařízení sociálně-právní ochrany k 31. 12.  </t>
  </si>
  <si>
    <t>Tabulku vyplňují pouze krajské úřady.</t>
  </si>
  <si>
    <t>ř. 114 až ř. 117 sl. 1 - uvede se počet zařízení ve správním obvodu krajského úřadu</t>
  </si>
  <si>
    <t xml:space="preserve">ř. 114 až ř. 117, sl. 3 až 5 - uvedou se počty jednotlivých zařízení podle typu zřizovatele  </t>
  </si>
  <si>
    <t>V (MPSV) 20-01    str. 13/14</t>
  </si>
  <si>
    <t>IX.  Týrané,zneužívané děti a zanedbávané děti</t>
  </si>
  <si>
    <t xml:space="preserve">Při vyplňování typu týrání je třeba ve vztahu ke každému dítěti označit pouze jednu formu,    </t>
  </si>
  <si>
    <t xml:space="preserve">a to tu, která převládala.  </t>
  </si>
  <si>
    <t xml:space="preserve">ř. 119 až 155a, sl. 11, 12 - uvedou se počty případů, kdy bylo ve sledovaném roce zjištěno </t>
  </si>
  <si>
    <t xml:space="preserve">                                           zanedbávání dětí, ke kterému nedocházelo v souběhu s týráním </t>
  </si>
  <si>
    <t xml:space="preserve">                                           nebo zneužíváním dětí nebo které nedosahovalo intenzity týrání dětí;  </t>
  </si>
  <si>
    <t xml:space="preserve">                                           jedná se např. o případy zanedbávání výživy dětí, zanedbávání </t>
  </si>
  <si>
    <t xml:space="preserve">                                           školní docházky dětí, zanedbávání lékařské péče apod.</t>
  </si>
  <si>
    <t xml:space="preserve">ř. 119 až ř. 123, sl. 1 až 12 - uvedou se počty případů týrání, zneužívání nebo zanedbávání dětí </t>
  </si>
  <si>
    <t xml:space="preserve">                                              řešených ve sled. roce OSPOD v členění dle pohlaví a věku dítěte</t>
  </si>
  <si>
    <t>ř. 123a, sl. 1 až 12 - uvede se celkový počet dětí podle formy týrání,zneužívání nebo zanedbávání</t>
  </si>
  <si>
    <t xml:space="preserve">ř. 124 sl. 1 až 12 - z celkového počtu oznámených případů týrání, zneužívání nebo zanedbávání </t>
  </si>
  <si>
    <t xml:space="preserve">                              se uvedou počty dětí se zdravotním postižením; při posouzení, zda se jedná  </t>
  </si>
  <si>
    <t xml:space="preserve">                              o zdravotně postižené dítě je třeba vycházet z poznatků sociálního pracovníka </t>
  </si>
  <si>
    <t xml:space="preserve">                              o daném konkrétním případu týrání, zneužívání či zanedbávání</t>
  </si>
  <si>
    <t xml:space="preserve">ř. 125, 126 a 126a sl. 1 až 12 - uvedou se počty případů, které se staly jednorázově nebo </t>
  </si>
  <si>
    <t xml:space="preserve">                                                 opakovaně, v případě, že tato skutečnost není OSPOD známa, </t>
  </si>
  <si>
    <t xml:space="preserve">                                                 uvede se  takový případ na ř. 126a  „nezjištěno“</t>
  </si>
  <si>
    <t xml:space="preserve">ř. 127 až ř. 137, sl. 1 až 12  - uvedou se počty případů týrání, zneužívání nebo zanedbávání </t>
  </si>
  <si>
    <t xml:space="preserve">                                               s rozlišením oznamovatele případu </t>
  </si>
  <si>
    <t xml:space="preserve">ř. 139 až ř. 145, sl. 1 až 12 - uvedou se počty případů týrání, zneužívání nebo zanedbávání </t>
  </si>
  <si>
    <t xml:space="preserve">                                              s rozlišením sociálního prostředí dítěte v době zjištění podezření</t>
  </si>
  <si>
    <t xml:space="preserve">                                              na týrání, zneužívání nebo zanedbávání</t>
  </si>
  <si>
    <t xml:space="preserve">ř. 146 sl. 1 až 12 - uvede se počet případů, u nichž bylo doporučeno, aby dítě navštěvovalo </t>
  </si>
  <si>
    <t xml:space="preserve">                              odborné poradenské nebo psychoterapeutické služby</t>
  </si>
  <si>
    <t xml:space="preserve">ř. 147 sl. 1 až 12 - uvede se počet dětí, u nichž byl ve sledovaném roce uložen obecním </t>
  </si>
  <si>
    <t xml:space="preserve">                              úřadem nebo soudem dohled </t>
  </si>
  <si>
    <t>ř. 148 sl. 1 až 12 - uvede se počet případů, kdy došlo ve sledovaném roce k umístění dítěte</t>
  </si>
  <si>
    <t xml:space="preserve">                              k prarodičům, dospělým sourozencům nebo jiným příbuzným žijícím v rámci </t>
  </si>
  <si>
    <t xml:space="preserve">                              širší rodiny</t>
  </si>
  <si>
    <t xml:space="preserve">ř. 149 sl. 1 až 12 - uvede se počet případů, kdy bylo dítě umístěno do zařízení pro děti vyžadující </t>
  </si>
  <si>
    <t xml:space="preserve">                              okamžitou pomoc nebo jiného zařízení (např. azylový dům pro matky s dětmi) </t>
  </si>
  <si>
    <t xml:space="preserve">ř. 150 sl. 1 až 12  - uvede se počet případů, kdy bylo dítě ve sledovaném roce umístěno </t>
  </si>
  <si>
    <t xml:space="preserve">                              do školského nebo zdravotnického zařízení pro výkon ústavní výchovy </t>
  </si>
  <si>
    <t xml:space="preserve">ř. 151 sl. 1 až 12 - uvede se počet případů, kdy bylo dítě ve sledovaném roce umístěno </t>
  </si>
  <si>
    <t xml:space="preserve">                              do náhradní rodinné péče </t>
  </si>
  <si>
    <t xml:space="preserve">ř. 151a sl. 1 až 12 - uvede se počet případů, kdy orgán sociálně-právní ochrany dětí </t>
  </si>
  <si>
    <t xml:space="preserve">                                v souvislosti s týráním, zneužíváním nebo zanedbáváním dítěte</t>
  </si>
  <si>
    <t xml:space="preserve">                               podal trestní oznámení orgánu policie ČR nebo státnímu zastupitelství </t>
  </si>
  <si>
    <t xml:space="preserve">ř. 152 sl. 1 až 12 - uvede se počet případů, kdy bylo nutné dítě v důsledku týrání, zneužívání </t>
  </si>
  <si>
    <t xml:space="preserve">                              nebo zanedbávání umístit do nemocničního zařízení </t>
  </si>
  <si>
    <t xml:space="preserve">ř. 153 sl. 1 až 12 - uvede se počet dětí, u nichž bylo  v důsledku týrání, zneužívání nebo </t>
  </si>
  <si>
    <t xml:space="preserve">                              zanedbávání zjištěno  tělesné  poškození zdraví (zlomeniny, vnitřní zranění, </t>
  </si>
  <si>
    <t xml:space="preserve">                              otevřené rány, popáleniny) </t>
  </si>
  <si>
    <t xml:space="preserve">ř. 154 sl. 1 až 12 - uvede se počet dětí, u nichž byly zaznamenány ve sledovaném roce </t>
  </si>
  <si>
    <t xml:space="preserve">                               v důsledku týrání, zneužívání nebo zanedbávání projevy typické pro </t>
  </si>
  <si>
    <t xml:space="preserve">                               posttraumatickou stresovou poruchu, např. dotírající vzpomínky a sny, </t>
  </si>
  <si>
    <t xml:space="preserve">                               vyhýbavé chování, negativní emoční stavy, pocity viny, ztráta pozitivních </t>
  </si>
  <si>
    <t xml:space="preserve">                               emocí, poruchy spánku, poruchy soustředění apod., je třeba vycházet </t>
  </si>
  <si>
    <t xml:space="preserve">                               z vyjádření odborníka (lékaře nebo psychologa)</t>
  </si>
  <si>
    <t>V (MPSV) 20-01    str. 14/14</t>
  </si>
  <si>
    <t xml:space="preserve">ř. 172 až ř.176k - uvedou se údaje o přestupcích a jiných správních deliktech podle § 59 </t>
  </si>
  <si>
    <t xml:space="preserve">                            až § 59k zákona č. 359/1999 Sb.</t>
  </si>
  <si>
    <t>XI. Počet zaměstnanců orgánu sociálně-právní ochrany dětí k 31. 12. sledovaného roku</t>
  </si>
  <si>
    <t xml:space="preserve">ř. 181 sl.1 - uvedou se počty zaměstnanců vykonávajících agendu sociálně-právní  </t>
  </si>
  <si>
    <t xml:space="preserve">                   ochrany dětí, včetně kurátorů pro děti a mládež a pracovníků pro náhradní </t>
  </si>
  <si>
    <t xml:space="preserve">                   rodinnou péči</t>
  </si>
  <si>
    <t xml:space="preserve">ř.181 sl. 2 - uvedou se počty kurátorů pro děti a mládež bez ohledu na to, zda jsou v rámci </t>
  </si>
  <si>
    <t xml:space="preserve">                   obecního úřadu  zařazeni v samostatném oddělení nebo v jednom oddělení</t>
  </si>
  <si>
    <t xml:space="preserve">                   sociálně-právní ochrany </t>
  </si>
  <si>
    <t xml:space="preserve">ř. 181 sl. 3 - uvedou se počty zaměstnanců, kteří jsou pověřeni zabezpečováním agendy </t>
  </si>
  <si>
    <t xml:space="preserve">                    náhradní rodinné péče            </t>
  </si>
  <si>
    <t xml:space="preserve">ř. 181a sl. 1 -  uvede se součet pracovních úvazků všech zaměstnanců vykonávajících agendu </t>
  </si>
  <si>
    <t xml:space="preserve">                       sociálně-právní ochrany dětí (součet celých i částečných úvazků)</t>
  </si>
  <si>
    <t/>
  </si>
  <si>
    <t>ok</t>
  </si>
  <si>
    <t>ČESKÁ REPUBLIKA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</si>
</sst>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0.0"/>
  </numFmts>
  <fonts count="78">
    <font>
      <sz val="10"/>
      <name val="Arial CE"/>
      <family val="2"/>
    </font>
    <font>
      <sz val="10"/>
      <name val="Arial"/>
      <family val="0"/>
    </font>
    <font>
      <sz val="11"/>
      <name val="Times New Roman"/>
      <family val="1"/>
    </font>
    <font>
      <b/>
      <sz val="14"/>
      <name val="Times New Roman CE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E"/>
      <family val="2"/>
    </font>
    <font>
      <sz val="11"/>
      <name val="Times New Roman CE"/>
      <family val="1"/>
    </font>
    <font>
      <sz val="11"/>
      <name val="Arial CE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6"/>
      <name val="Times New Roman"/>
      <family val="1"/>
    </font>
    <font>
      <sz val="16"/>
      <name val="Arial CE"/>
      <family val="2"/>
    </font>
    <font>
      <sz val="10"/>
      <color indexed="12"/>
      <name val="Times New Roman"/>
      <family val="1"/>
    </font>
    <font>
      <b/>
      <i/>
      <sz val="11"/>
      <name val="Arial"/>
      <family val="2"/>
    </font>
    <font>
      <sz val="10"/>
      <name val="Times New Roman CE"/>
      <family val="1"/>
    </font>
    <font>
      <sz val="11"/>
      <color indexed="8"/>
      <name val="Times New Roman"/>
      <family val="1"/>
    </font>
    <font>
      <b/>
      <sz val="9"/>
      <color indexed="8"/>
      <name val="Times New Roman CE"/>
      <family val="1"/>
    </font>
    <font>
      <b/>
      <sz val="10"/>
      <name val="Arial"/>
      <family val="2"/>
    </font>
    <font>
      <sz val="9"/>
      <name val="Times New Roman CE"/>
      <family val="1"/>
    </font>
    <font>
      <sz val="10"/>
      <color indexed="8"/>
      <name val="Times New Roman CE"/>
      <family val="1"/>
    </font>
    <font>
      <b/>
      <sz val="9"/>
      <name val="Times New Roman CE"/>
      <family val="1"/>
    </font>
    <font>
      <b/>
      <sz val="11"/>
      <name val="Times New Roman"/>
      <family val="1"/>
    </font>
    <font>
      <b/>
      <sz val="9"/>
      <name val="Arial"/>
      <family val="2"/>
    </font>
    <font>
      <sz val="10"/>
      <color indexed="8"/>
      <name val="Times New Roman"/>
      <family val="1"/>
    </font>
    <font>
      <b/>
      <sz val="9"/>
      <name val="Arial CE"/>
      <family val="2"/>
    </font>
    <font>
      <b/>
      <sz val="11"/>
      <name val="Arial CE"/>
      <family val="2"/>
    </font>
    <font>
      <b/>
      <sz val="11"/>
      <name val="Times New Roman CE"/>
      <family val="1"/>
    </font>
    <font>
      <b/>
      <sz val="10"/>
      <name val="Times New Roman"/>
      <family val="1"/>
    </font>
    <font>
      <sz val="9"/>
      <color indexed="8"/>
      <name val="Times New Roman CE"/>
      <family val="1"/>
    </font>
    <font>
      <sz val="9"/>
      <color indexed="10"/>
      <name val="Times New Roman CE"/>
      <family val="1"/>
    </font>
    <font>
      <i/>
      <sz val="9"/>
      <name val="Times New Roman CE"/>
      <family val="1"/>
    </font>
    <font>
      <b/>
      <i/>
      <sz val="9"/>
      <name val="Arial CE"/>
      <family val="2"/>
    </font>
    <font>
      <i/>
      <sz val="9"/>
      <name val="Arial CE"/>
      <family val="2"/>
    </font>
    <font>
      <sz val="8"/>
      <name val="Times New Roman CE"/>
      <family val="1"/>
    </font>
    <font>
      <sz val="9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 CE"/>
      <family val="1"/>
    </font>
    <font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458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2" fillId="35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horizontal="center" wrapText="1"/>
      <protection/>
    </xf>
    <xf numFmtId="0" fontId="0" fillId="35" borderId="0" xfId="0" applyFill="1" applyAlignment="1">
      <alignment/>
    </xf>
    <xf numFmtId="0" fontId="8" fillId="35" borderId="0" xfId="0" applyFont="1" applyFill="1" applyBorder="1" applyAlignment="1" applyProtection="1">
      <alignment/>
      <protection/>
    </xf>
    <xf numFmtId="0" fontId="0" fillId="35" borderId="0" xfId="0" applyFont="1" applyFill="1" applyAlignment="1">
      <alignment/>
    </xf>
    <xf numFmtId="0" fontId="5" fillId="35" borderId="0" xfId="0" applyFont="1" applyFill="1" applyBorder="1" applyAlignment="1" applyProtection="1">
      <alignment horizontal="left" vertical="center" wrapText="1"/>
      <protection/>
    </xf>
    <xf numFmtId="0" fontId="5" fillId="35" borderId="0" xfId="0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5" fillId="35" borderId="0" xfId="0" applyFont="1" applyFill="1" applyAlignment="1" applyProtection="1">
      <alignment horizontal="left" vertical="center" wrapText="1"/>
      <protection/>
    </xf>
    <xf numFmtId="0" fontId="10" fillId="35" borderId="0" xfId="0" applyFont="1" applyFill="1" applyAlignment="1">
      <alignment/>
    </xf>
    <xf numFmtId="0" fontId="7" fillId="35" borderId="0" xfId="0" applyFont="1" applyFill="1" applyBorder="1" applyAlignment="1" applyProtection="1">
      <alignment wrapText="1"/>
      <protection/>
    </xf>
    <xf numFmtId="0" fontId="5" fillId="35" borderId="0" xfId="0" applyFont="1" applyFill="1" applyAlignment="1" applyProtection="1">
      <alignment vertical="center"/>
      <protection/>
    </xf>
    <xf numFmtId="0" fontId="10" fillId="35" borderId="0" xfId="0" applyFont="1" applyFill="1" applyAlignment="1">
      <alignment horizontal="right"/>
    </xf>
    <xf numFmtId="0" fontId="4" fillId="35" borderId="0" xfId="0" applyFont="1" applyFill="1" applyAlignment="1" applyProtection="1">
      <alignment horizontal="left" vertical="center"/>
      <protection/>
    </xf>
    <xf numFmtId="0" fontId="11" fillId="35" borderId="0" xfId="0" applyFont="1" applyFill="1" applyBorder="1" applyAlignment="1" applyProtection="1">
      <alignment horizontal="center"/>
      <protection/>
    </xf>
    <xf numFmtId="0" fontId="12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 vertical="center"/>
    </xf>
    <xf numFmtId="0" fontId="11" fillId="34" borderId="0" xfId="0" applyFont="1" applyFill="1" applyAlignment="1">
      <alignment horizontal="center" vertical="center"/>
    </xf>
    <xf numFmtId="0" fontId="0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>
      <alignment/>
    </xf>
    <xf numFmtId="0" fontId="4" fillId="35" borderId="10" xfId="0" applyFont="1" applyFill="1" applyBorder="1" applyAlignment="1" applyProtection="1">
      <alignment horizontal="left" vertical="center"/>
      <protection/>
    </xf>
    <xf numFmtId="0" fontId="4" fillId="35" borderId="11" xfId="0" applyFont="1" applyFill="1" applyBorder="1" applyAlignment="1" applyProtection="1">
      <alignment horizontal="left" vertical="center"/>
      <protection/>
    </xf>
    <xf numFmtId="0" fontId="4" fillId="35" borderId="12" xfId="0" applyFont="1" applyFill="1" applyBorder="1" applyAlignment="1" applyProtection="1">
      <alignment horizontal="left" vertical="center"/>
      <protection locked="0"/>
    </xf>
    <xf numFmtId="0" fontId="4" fillId="35" borderId="13" xfId="0" applyFont="1" applyFill="1" applyBorder="1" applyAlignment="1" applyProtection="1">
      <alignment horizontal="left" vertical="center"/>
      <protection locked="0"/>
    </xf>
    <xf numFmtId="0" fontId="4" fillId="35" borderId="14" xfId="0" applyFont="1" applyFill="1" applyBorder="1" applyAlignment="1" applyProtection="1">
      <alignment horizontal="left" vertical="center"/>
      <protection/>
    </xf>
    <xf numFmtId="0" fontId="4" fillId="35" borderId="15" xfId="0" applyFont="1" applyFill="1" applyBorder="1" applyAlignment="1" applyProtection="1">
      <alignment horizontal="left" vertical="center"/>
      <protection/>
    </xf>
    <xf numFmtId="0" fontId="4" fillId="35" borderId="16" xfId="0" applyFont="1" applyFill="1" applyBorder="1" applyAlignment="1" applyProtection="1">
      <alignment horizontal="left" vertical="center"/>
      <protection/>
    </xf>
    <xf numFmtId="0" fontId="4" fillId="35" borderId="17" xfId="0" applyFont="1" applyFill="1" applyBorder="1" applyAlignment="1" applyProtection="1">
      <alignment horizontal="left" vertical="center"/>
      <protection/>
    </xf>
    <xf numFmtId="0" fontId="4" fillId="35" borderId="0" xfId="0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left"/>
      <protection locked="0"/>
    </xf>
    <xf numFmtId="0" fontId="7" fillId="35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Border="1" applyAlignment="1" applyProtection="1">
      <alignment/>
      <protection/>
    </xf>
    <xf numFmtId="0" fontId="15" fillId="35" borderId="0" xfId="0" applyFont="1" applyFill="1" applyAlignment="1" applyProtection="1">
      <alignment vertical="center"/>
      <protection/>
    </xf>
    <xf numFmtId="0" fontId="15" fillId="35" borderId="0" xfId="0" applyFont="1" applyFill="1" applyAlignment="1" applyProtection="1">
      <alignment horizontal="center" vertical="center"/>
      <protection/>
    </xf>
    <xf numFmtId="0" fontId="16" fillId="35" borderId="0" xfId="0" applyFont="1" applyFill="1" applyAlignment="1">
      <alignment horizontal="right"/>
    </xf>
    <xf numFmtId="0" fontId="15" fillId="35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top"/>
      <protection/>
    </xf>
    <xf numFmtId="0" fontId="17" fillId="35" borderId="0" xfId="0" applyFont="1" applyFill="1" applyAlignment="1" applyProtection="1">
      <alignment/>
      <protection/>
    </xf>
    <xf numFmtId="0" fontId="18" fillId="35" borderId="0" xfId="0" applyFont="1" applyFill="1" applyBorder="1" applyAlignment="1" applyProtection="1">
      <alignment horizont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35" borderId="18" xfId="0" applyFont="1" applyFill="1" applyBorder="1" applyAlignment="1" applyProtection="1">
      <alignment horizontal="center" vertical="center" wrapText="1"/>
      <protection/>
    </xf>
    <xf numFmtId="0" fontId="19" fillId="35" borderId="0" xfId="0" applyFont="1" applyFill="1" applyBorder="1" applyAlignment="1" applyProtection="1">
      <alignment horizontal="center" vertical="center" wrapText="1"/>
      <protection/>
    </xf>
    <xf numFmtId="0" fontId="19" fillId="35" borderId="18" xfId="0" applyFont="1" applyFill="1" applyBorder="1" applyAlignment="1" applyProtection="1">
      <alignment horizontal="center" vertical="center"/>
      <protection/>
    </xf>
    <xf numFmtId="0" fontId="19" fillId="35" borderId="0" xfId="0" applyFont="1" applyFill="1" applyBorder="1" applyAlignment="1" applyProtection="1">
      <alignment horizontal="center" vertical="center"/>
      <protection/>
    </xf>
    <xf numFmtId="0" fontId="15" fillId="35" borderId="18" xfId="0" applyFont="1" applyFill="1" applyBorder="1" applyAlignment="1" applyProtection="1">
      <alignment horizontal="center" vertical="center"/>
      <protection/>
    </xf>
    <xf numFmtId="0" fontId="18" fillId="35" borderId="18" xfId="0" applyFont="1" applyFill="1" applyBorder="1" applyAlignment="1" applyProtection="1">
      <alignment horizontal="center" vertical="center" wrapText="1"/>
      <protection/>
    </xf>
    <xf numFmtId="0" fontId="19" fillId="35" borderId="14" xfId="0" applyFont="1" applyFill="1" applyBorder="1" applyAlignment="1" applyProtection="1">
      <alignment vertical="center" wrapText="1"/>
      <protection/>
    </xf>
    <xf numFmtId="0" fontId="5" fillId="35" borderId="18" xfId="0" applyFont="1" applyFill="1" applyBorder="1" applyAlignment="1" applyProtection="1">
      <alignment horizontal="center" vertical="center" wrapText="1"/>
      <protection/>
    </xf>
    <xf numFmtId="0" fontId="19" fillId="35" borderId="18" xfId="0" applyFont="1" applyFill="1" applyBorder="1" applyAlignment="1" applyProtection="1">
      <alignment vertical="center" wrapText="1"/>
      <protection/>
    </xf>
    <xf numFmtId="0" fontId="20" fillId="35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vertical="center" wrapText="1"/>
      <protection/>
    </xf>
    <xf numFmtId="0" fontId="21" fillId="35" borderId="0" xfId="0" applyFont="1" applyFill="1" applyAlignment="1" applyProtection="1">
      <alignment/>
      <protection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5" fillId="35" borderId="20" xfId="0" applyFont="1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/>
    </xf>
    <xf numFmtId="0" fontId="5" fillId="35" borderId="13" xfId="0" applyFont="1" applyFill="1" applyBorder="1" applyAlignment="1" applyProtection="1">
      <alignment horizontal="center" vertical="center"/>
      <protection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5" fillId="35" borderId="22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center" vertical="center" wrapText="1"/>
      <protection/>
    </xf>
    <xf numFmtId="0" fontId="19" fillId="35" borderId="0" xfId="0" applyFont="1" applyFill="1" applyBorder="1" applyAlignment="1" applyProtection="1">
      <alignment vertical="center" wrapText="1"/>
      <protection/>
    </xf>
    <xf numFmtId="0" fontId="5" fillId="35" borderId="18" xfId="0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center" vertical="center"/>
      <protection/>
    </xf>
    <xf numFmtId="0" fontId="5" fillId="35" borderId="14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5" fillId="35" borderId="14" xfId="0" applyFont="1" applyFill="1" applyBorder="1" applyAlignment="1" applyProtection="1">
      <alignment horizontal="left" vertical="center"/>
      <protection/>
    </xf>
    <xf numFmtId="0" fontId="6" fillId="35" borderId="19" xfId="0" applyFont="1" applyFill="1" applyBorder="1" applyAlignment="1" applyProtection="1">
      <alignment horizontal="left" vertical="center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left" vertical="center"/>
      <protection/>
    </xf>
    <xf numFmtId="0" fontId="19" fillId="35" borderId="15" xfId="0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19" fillId="35" borderId="23" xfId="0" applyFont="1" applyFill="1" applyBorder="1" applyAlignment="1" applyProtection="1">
      <alignment horizontal="center" vertical="center" wrapText="1"/>
      <protection/>
    </xf>
    <xf numFmtId="0" fontId="19" fillId="35" borderId="14" xfId="0" applyFont="1" applyFill="1" applyBorder="1" applyAlignment="1" applyProtection="1">
      <alignment horizontal="left" vertical="center" wrapText="1"/>
      <protection/>
    </xf>
    <xf numFmtId="0" fontId="19" fillId="34" borderId="18" xfId="0" applyFont="1" applyFill="1" applyBorder="1" applyAlignment="1" applyProtection="1">
      <alignment horizontal="center" vertical="center"/>
      <protection locked="0"/>
    </xf>
    <xf numFmtId="0" fontId="19" fillId="34" borderId="15" xfId="0" applyFont="1" applyFill="1" applyBorder="1" applyAlignment="1" applyProtection="1">
      <alignment horizontal="center" vertical="center"/>
      <protection locked="0"/>
    </xf>
    <xf numFmtId="0" fontId="19" fillId="35" borderId="0" xfId="0" applyFont="1" applyFill="1" applyBorder="1" applyAlignment="1" applyProtection="1">
      <alignment horizontal="center" vertical="center"/>
      <protection locked="0"/>
    </xf>
    <xf numFmtId="0" fontId="5" fillId="35" borderId="18" xfId="0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vertical="center" wrapText="1"/>
    </xf>
    <xf numFmtId="0" fontId="19" fillId="35" borderId="18" xfId="0" applyFont="1" applyFill="1" applyBorder="1" applyAlignment="1" applyProtection="1">
      <alignment horizontal="center" vertical="center"/>
      <protection locked="0"/>
    </xf>
    <xf numFmtId="0" fontId="19" fillId="35" borderId="18" xfId="0" applyFont="1" applyFill="1" applyBorder="1" applyAlignment="1">
      <alignment horizontal="left" vertical="center" wrapText="1"/>
    </xf>
    <xf numFmtId="0" fontId="19" fillId="35" borderId="24" xfId="0" applyFont="1" applyFill="1" applyBorder="1" applyAlignment="1" applyProtection="1">
      <alignment horizontal="center" vertical="center"/>
      <protection locked="0"/>
    </xf>
    <xf numFmtId="0" fontId="19" fillId="35" borderId="15" xfId="0" applyFont="1" applyFill="1" applyBorder="1" applyAlignment="1" applyProtection="1">
      <alignment horizontal="center" vertical="center"/>
      <protection locked="0"/>
    </xf>
    <xf numFmtId="0" fontId="19" fillId="35" borderId="0" xfId="0" applyFont="1" applyFill="1" applyBorder="1" applyAlignment="1" applyProtection="1">
      <alignment horizontal="left" vertical="center" wrapText="1"/>
      <protection/>
    </xf>
    <xf numFmtId="0" fontId="6" fillId="35" borderId="0" xfId="0" applyFont="1" applyFill="1" applyBorder="1" applyAlignment="1" applyProtection="1">
      <alignment horizontal="center" vertical="center"/>
      <protection locked="0"/>
    </xf>
    <xf numFmtId="0" fontId="21" fillId="35" borderId="0" xfId="0" applyFont="1" applyFill="1" applyBorder="1" applyAlignment="1" applyProtection="1">
      <alignment horizontal="left"/>
      <protection/>
    </xf>
    <xf numFmtId="0" fontId="19" fillId="35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15" fillId="35" borderId="0" xfId="0" applyFont="1" applyFill="1" applyAlignment="1" applyProtection="1">
      <alignment/>
      <protection/>
    </xf>
    <xf numFmtId="0" fontId="22" fillId="35" borderId="0" xfId="0" applyFont="1" applyFill="1" applyAlignment="1" applyProtection="1">
      <alignment/>
      <protection/>
    </xf>
    <xf numFmtId="0" fontId="2" fillId="35" borderId="0" xfId="0" applyFont="1" applyFill="1" applyAlignment="1" applyProtection="1">
      <alignment vertical="center"/>
      <protection/>
    </xf>
    <xf numFmtId="0" fontId="22" fillId="35" borderId="0" xfId="0" applyFont="1" applyFill="1" applyAlignment="1" applyProtection="1">
      <alignment vertical="center"/>
      <protection/>
    </xf>
    <xf numFmtId="0" fontId="2" fillId="35" borderId="19" xfId="0" applyFont="1" applyFill="1" applyBorder="1" applyAlignment="1" applyProtection="1">
      <alignment horizontal="center" vertical="center"/>
      <protection/>
    </xf>
    <xf numFmtId="0" fontId="2" fillId="35" borderId="25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horizontal="center" vertical="center" wrapText="1"/>
      <protection/>
    </xf>
    <xf numFmtId="0" fontId="2" fillId="35" borderId="21" xfId="0" applyFont="1" applyFill="1" applyBorder="1" applyAlignment="1" applyProtection="1">
      <alignment horizontal="center" vertical="center"/>
      <protection/>
    </xf>
    <xf numFmtId="0" fontId="2" fillId="35" borderId="26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2" fillId="35" borderId="14" xfId="0" applyFont="1" applyFill="1" applyBorder="1" applyAlignment="1" applyProtection="1">
      <alignment horizontal="center" vertical="center"/>
      <protection/>
    </xf>
    <xf numFmtId="0" fontId="23" fillId="35" borderId="23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 applyProtection="1">
      <alignment horizontal="left" vertical="center" wrapText="1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horizontal="center" vertical="center"/>
      <protection locked="0"/>
    </xf>
    <xf numFmtId="0" fontId="6" fillId="35" borderId="18" xfId="0" applyFont="1" applyFill="1" applyBorder="1" applyAlignment="1">
      <alignment horizontal="center" vertical="center" wrapText="1"/>
    </xf>
    <xf numFmtId="0" fontId="16" fillId="35" borderId="15" xfId="0" applyFont="1" applyFill="1" applyBorder="1" applyAlignment="1" applyProtection="1">
      <alignment horizontal="center" vertical="center"/>
      <protection/>
    </xf>
    <xf numFmtId="0" fontId="24" fillId="34" borderId="18" xfId="0" applyFont="1" applyFill="1" applyBorder="1" applyAlignment="1" applyProtection="1">
      <alignment horizontal="center" vertical="center"/>
      <protection/>
    </xf>
    <xf numFmtId="0" fontId="16" fillId="35" borderId="18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horizontal="center" vertical="center"/>
      <protection/>
    </xf>
    <xf numFmtId="0" fontId="25" fillId="35" borderId="0" xfId="0" applyFont="1" applyFill="1" applyBorder="1" applyAlignment="1" applyProtection="1">
      <alignment horizontal="left" vertical="center"/>
      <protection/>
    </xf>
    <xf numFmtId="0" fontId="2" fillId="35" borderId="18" xfId="0" applyFont="1" applyFill="1" applyBorder="1" applyAlignment="1" applyProtection="1">
      <alignment horizontal="left" vertical="center"/>
      <protection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vertical="center" wrapText="1"/>
      <protection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26" fillId="35" borderId="0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left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22" fillId="35" borderId="0" xfId="0" applyFont="1" applyFill="1" applyBorder="1" applyAlignment="1" applyProtection="1">
      <alignment horizontal="left" vertical="center" wrapText="1"/>
      <protection/>
    </xf>
    <xf numFmtId="0" fontId="27" fillId="35" borderId="0" xfId="0" applyFont="1" applyFill="1" applyAlignment="1" applyProtection="1">
      <alignment horizontal="left"/>
      <protection/>
    </xf>
    <xf numFmtId="0" fontId="15" fillId="35" borderId="18" xfId="0" applyFont="1" applyFill="1" applyBorder="1" applyAlignment="1" applyProtection="1">
      <alignment horizontal="center" vertical="center" wrapText="1"/>
      <protection/>
    </xf>
    <xf numFmtId="0" fontId="4" fillId="35" borderId="18" xfId="0" applyFont="1" applyFill="1" applyBorder="1" applyAlignment="1" applyProtection="1">
      <alignment horizontal="center" vertical="center" wrapText="1"/>
      <protection/>
    </xf>
    <xf numFmtId="0" fontId="19" fillId="35" borderId="27" xfId="0" applyFont="1" applyFill="1" applyBorder="1" applyAlignment="1" applyProtection="1">
      <alignment horizontal="center" vertical="center" wrapText="1"/>
      <protection/>
    </xf>
    <xf numFmtId="0" fontId="15" fillId="35" borderId="14" xfId="0" applyFont="1" applyFill="1" applyBorder="1" applyAlignment="1" applyProtection="1">
      <alignment horizontal="center" vertical="center"/>
      <protection/>
    </xf>
    <xf numFmtId="0" fontId="4" fillId="35" borderId="15" xfId="0" applyFont="1" applyFill="1" applyBorder="1" applyAlignment="1" applyProtection="1">
      <alignment horizontal="center" vertical="center" wrapText="1"/>
      <protection/>
    </xf>
    <xf numFmtId="0" fontId="15" fillId="35" borderId="18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 vertical="center"/>
      <protection/>
    </xf>
    <xf numFmtId="0" fontId="20" fillId="35" borderId="18" xfId="0" applyFont="1" applyFill="1" applyBorder="1" applyAlignment="1" applyProtection="1">
      <alignment horizontal="left" vertical="center" wrapText="1"/>
      <protection/>
    </xf>
    <xf numFmtId="0" fontId="27" fillId="35" borderId="0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 applyProtection="1">
      <alignment horizontal="left" vertical="center" wrapText="1"/>
      <protection/>
    </xf>
    <xf numFmtId="0" fontId="2" fillId="35" borderId="0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horizontal="left" vertical="top" wrapText="1"/>
      <protection locked="0"/>
    </xf>
    <xf numFmtId="0" fontId="0" fillId="35" borderId="0" xfId="0" applyFill="1" applyBorder="1" applyAlignment="1" applyProtection="1">
      <alignment horizontal="left" vertical="top" wrapText="1"/>
      <protection locked="0"/>
    </xf>
    <xf numFmtId="0" fontId="5" fillId="35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9" fillId="35" borderId="0" xfId="0" applyFont="1" applyFill="1" applyAlignment="1" applyProtection="1">
      <alignment vertical="center"/>
      <protection/>
    </xf>
    <xf numFmtId="0" fontId="19" fillId="35" borderId="0" xfId="0" applyFont="1" applyFill="1" applyAlignment="1" applyProtection="1">
      <alignment horizontal="center" vertical="center"/>
      <protection/>
    </xf>
    <xf numFmtId="0" fontId="19" fillId="34" borderId="18" xfId="0" applyFont="1" applyFill="1" applyBorder="1" applyAlignment="1" applyProtection="1">
      <alignment horizontal="center" vertical="center" wrapText="1"/>
      <protection locked="0"/>
    </xf>
    <xf numFmtId="0" fontId="19" fillId="35" borderId="0" xfId="0" applyFont="1" applyFill="1" applyBorder="1" applyAlignment="1" applyProtection="1">
      <alignment horizontal="center" vertical="center" wrapText="1"/>
      <protection locked="0"/>
    </xf>
    <xf numFmtId="0" fontId="29" fillId="35" borderId="18" xfId="0" applyFont="1" applyFill="1" applyBorder="1" applyAlignment="1" applyProtection="1">
      <alignment horizontal="center" vertical="center"/>
      <protection/>
    </xf>
    <xf numFmtId="0" fontId="29" fillId="35" borderId="0" xfId="0" applyFont="1" applyFill="1" applyBorder="1" applyAlignment="1" applyProtection="1">
      <alignment horizontal="center" vertical="center"/>
      <protection/>
    </xf>
    <xf numFmtId="0" fontId="18" fillId="35" borderId="0" xfId="0" applyFont="1" applyFill="1" applyBorder="1" applyAlignment="1">
      <alignment horizontal="center" wrapText="1"/>
    </xf>
    <xf numFmtId="0" fontId="23" fillId="35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vertical="center" wrapText="1"/>
    </xf>
    <xf numFmtId="0" fontId="19" fillId="35" borderId="18" xfId="0" applyFont="1" applyFill="1" applyBorder="1" applyAlignment="1" applyProtection="1">
      <alignment horizontal="left" vertical="center"/>
      <protection/>
    </xf>
    <xf numFmtId="0" fontId="19" fillId="35" borderId="18" xfId="0" applyFont="1" applyFill="1" applyBorder="1" applyAlignment="1">
      <alignment wrapText="1"/>
    </xf>
    <xf numFmtId="0" fontId="19" fillId="0" borderId="14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9" fillId="35" borderId="14" xfId="0" applyFont="1" applyFill="1" applyBorder="1" applyAlignment="1" applyProtection="1">
      <alignment vertical="center"/>
      <protection/>
    </xf>
    <xf numFmtId="0" fontId="0" fillId="35" borderId="28" xfId="0" applyFont="1" applyFill="1" applyBorder="1" applyAlignment="1">
      <alignment vertical="center" wrapText="1"/>
    </xf>
    <xf numFmtId="0" fontId="0" fillId="35" borderId="15" xfId="0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 applyProtection="1">
      <alignment/>
      <protection/>
    </xf>
    <xf numFmtId="0" fontId="19" fillId="35" borderId="0" xfId="0" applyFont="1" applyFill="1" applyAlignment="1" applyProtection="1">
      <alignment/>
      <protection/>
    </xf>
    <xf numFmtId="0" fontId="2" fillId="35" borderId="0" xfId="0" applyFont="1" applyFill="1" applyAlignment="1">
      <alignment horizontal="right" vertical="top"/>
    </xf>
    <xf numFmtId="0" fontId="19" fillId="0" borderId="0" xfId="0" applyFont="1" applyAlignment="1">
      <alignment/>
    </xf>
    <xf numFmtId="0" fontId="23" fillId="35" borderId="18" xfId="0" applyFont="1" applyFill="1" applyBorder="1" applyAlignment="1">
      <alignment horizontal="center" vertical="center" wrapText="1"/>
    </xf>
    <xf numFmtId="0" fontId="19" fillId="35" borderId="28" xfId="0" applyFont="1" applyFill="1" applyBorder="1" applyAlignment="1" applyProtection="1">
      <alignment vertical="center"/>
      <protection/>
    </xf>
    <xf numFmtId="0" fontId="0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19" fillId="35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 wrapText="1"/>
    </xf>
    <xf numFmtId="0" fontId="31" fillId="35" borderId="0" xfId="0" applyFont="1" applyFill="1" applyBorder="1" applyAlignment="1" applyProtection="1">
      <alignment horizontal="left"/>
      <protection/>
    </xf>
    <xf numFmtId="0" fontId="19" fillId="35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/>
    </xf>
    <xf numFmtId="0" fontId="9" fillId="35" borderId="0" xfId="0" applyFont="1" applyFill="1" applyAlignment="1">
      <alignment/>
    </xf>
    <xf numFmtId="0" fontId="32" fillId="35" borderId="0" xfId="0" applyFont="1" applyFill="1" applyAlignment="1">
      <alignment/>
    </xf>
    <xf numFmtId="0" fontId="33" fillId="35" borderId="0" xfId="0" applyFont="1" applyFill="1" applyAlignment="1">
      <alignment/>
    </xf>
    <xf numFmtId="0" fontId="19" fillId="35" borderId="0" xfId="0" applyFont="1" applyFill="1" applyAlignment="1">
      <alignment/>
    </xf>
    <xf numFmtId="0" fontId="19" fillId="35" borderId="0" xfId="0" applyFont="1" applyFill="1" applyAlignment="1" applyProtection="1">
      <alignment/>
      <protection/>
    </xf>
    <xf numFmtId="0" fontId="6" fillId="35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 applyProtection="1">
      <alignment horizontal="center" vertical="center" wrapText="1"/>
      <protection/>
    </xf>
    <xf numFmtId="0" fontId="5" fillId="35" borderId="15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 applyProtection="1">
      <alignment horizontal="left" vertical="top" wrapText="1"/>
      <protection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35" borderId="38" xfId="0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35" borderId="27" xfId="0" applyFont="1" applyFill="1" applyBorder="1" applyAlignment="1">
      <alignment vertical="center"/>
    </xf>
    <xf numFmtId="0" fontId="5" fillId="35" borderId="18" xfId="0" applyFont="1" applyFill="1" applyBorder="1" applyAlignment="1">
      <alignment vertical="center"/>
    </xf>
    <xf numFmtId="0" fontId="5" fillId="35" borderId="37" xfId="0" applyFont="1" applyFill="1" applyBorder="1" applyAlignment="1">
      <alignment vertical="center"/>
    </xf>
    <xf numFmtId="0" fontId="0" fillId="35" borderId="0" xfId="0" applyFill="1" applyBorder="1" applyAlignment="1" applyProtection="1">
      <alignment horizontal="left" vertical="top" wrapText="1"/>
      <protection/>
    </xf>
    <xf numFmtId="0" fontId="5" fillId="35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35" borderId="30" xfId="0" applyFont="1" applyFill="1" applyBorder="1" applyAlignment="1">
      <alignment vertical="center"/>
    </xf>
    <xf numFmtId="0" fontId="5" fillId="35" borderId="34" xfId="0" applyFont="1" applyFill="1" applyBorder="1" applyAlignment="1">
      <alignment vertical="center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35" borderId="43" xfId="0" applyFont="1" applyFill="1" applyBorder="1" applyAlignment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35" borderId="18" xfId="0" applyFont="1" applyFill="1" applyBorder="1" applyAlignment="1">
      <alignment vertical="center" shrinkToFit="1"/>
    </xf>
    <xf numFmtId="0" fontId="5" fillId="35" borderId="44" xfId="0" applyFont="1" applyFill="1" applyBorder="1" applyAlignment="1">
      <alignment vertical="center" wrapText="1"/>
    </xf>
    <xf numFmtId="0" fontId="5" fillId="35" borderId="33" xfId="0" applyFont="1" applyFill="1" applyBorder="1" applyAlignment="1">
      <alignment vertical="center"/>
    </xf>
    <xf numFmtId="0" fontId="5" fillId="35" borderId="45" xfId="0" applyFont="1" applyFill="1" applyBorder="1" applyAlignment="1">
      <alignment horizontal="center" vertical="center"/>
    </xf>
    <xf numFmtId="0" fontId="5" fillId="35" borderId="32" xfId="0" applyFont="1" applyFill="1" applyBorder="1" applyAlignment="1" applyProtection="1">
      <alignment horizontal="center" vertical="center"/>
      <protection/>
    </xf>
    <xf numFmtId="0" fontId="5" fillId="35" borderId="33" xfId="0" applyFont="1" applyFill="1" applyBorder="1" applyAlignment="1" applyProtection="1">
      <alignment horizontal="center" vertical="center"/>
      <protection/>
    </xf>
    <xf numFmtId="0" fontId="5" fillId="35" borderId="37" xfId="0" applyFont="1" applyFill="1" applyBorder="1" applyAlignment="1" applyProtection="1">
      <alignment horizontal="center" vertical="center"/>
      <protection/>
    </xf>
    <xf numFmtId="0" fontId="5" fillId="35" borderId="46" xfId="0" applyFont="1" applyFill="1" applyBorder="1" applyAlignment="1" applyProtection="1">
      <alignment horizontal="center" vertical="center"/>
      <protection/>
    </xf>
    <xf numFmtId="0" fontId="5" fillId="35" borderId="33" xfId="0" applyFont="1" applyFill="1" applyBorder="1" applyAlignment="1" applyProtection="1">
      <alignment horizontal="center" vertical="center"/>
      <protection locked="0"/>
    </xf>
    <xf numFmtId="0" fontId="5" fillId="35" borderId="37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vertical="center" wrapText="1"/>
      <protection/>
    </xf>
    <xf numFmtId="0" fontId="6" fillId="35" borderId="0" xfId="0" applyFont="1" applyFill="1" applyBorder="1" applyAlignment="1" applyProtection="1">
      <alignment vertical="center" wrapText="1"/>
      <protection/>
    </xf>
    <xf numFmtId="0" fontId="0" fillId="35" borderId="0" xfId="0" applyFill="1" applyBorder="1" applyAlignment="1" applyProtection="1">
      <alignment vertical="center"/>
      <protection/>
    </xf>
    <xf numFmtId="0" fontId="0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center" wrapText="1"/>
      <protection locked="0"/>
    </xf>
    <xf numFmtId="0" fontId="17" fillId="35" borderId="0" xfId="0" applyFont="1" applyFill="1" applyAlignment="1" applyProtection="1">
      <alignment horizontal="left"/>
      <protection/>
    </xf>
    <xf numFmtId="0" fontId="29" fillId="35" borderId="0" xfId="0" applyFont="1" applyFill="1" applyAlignment="1" applyProtection="1">
      <alignment horizontal="center" vertical="center"/>
      <protection/>
    </xf>
    <xf numFmtId="0" fontId="29" fillId="35" borderId="0" xfId="0" applyFont="1" applyFill="1" applyBorder="1" applyAlignment="1" applyProtection="1">
      <alignment horizontal="center" vertical="center" wrapText="1"/>
      <protection/>
    </xf>
    <xf numFmtId="0" fontId="29" fillId="35" borderId="14" xfId="0" applyFont="1" applyFill="1" applyBorder="1" applyAlignment="1" applyProtection="1">
      <alignment horizontal="center" vertical="center" wrapText="1"/>
      <protection/>
    </xf>
    <xf numFmtId="0" fontId="29" fillId="35" borderId="28" xfId="0" applyFont="1" applyFill="1" applyBorder="1" applyAlignment="1" applyProtection="1">
      <alignment horizontal="center" vertical="center" wrapText="1"/>
      <protection/>
    </xf>
    <xf numFmtId="0" fontId="29" fillId="35" borderId="15" xfId="0" applyFont="1" applyFill="1" applyBorder="1" applyAlignment="1" applyProtection="1">
      <alignment horizontal="center" vertical="center" wrapText="1"/>
      <protection/>
    </xf>
    <xf numFmtId="0" fontId="29" fillId="35" borderId="18" xfId="0" applyFont="1" applyFill="1" applyBorder="1" applyAlignment="1" applyProtection="1">
      <alignment horizontal="left" vertical="center" wrapText="1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1" fillId="35" borderId="18" xfId="0" applyFont="1" applyFill="1" applyBorder="1" applyAlignment="1" applyProtection="1">
      <alignment horizontal="center" vertical="center" wrapText="1"/>
      <protection/>
    </xf>
    <xf numFmtId="0" fontId="29" fillId="34" borderId="18" xfId="0" applyFont="1" applyFill="1" applyBorder="1" applyAlignment="1" applyProtection="1">
      <alignment horizontal="center" vertical="center"/>
      <protection locked="0"/>
    </xf>
    <xf numFmtId="0" fontId="29" fillId="35" borderId="0" xfId="0" applyFont="1" applyFill="1" applyBorder="1" applyAlignment="1" applyProtection="1">
      <alignment horizontal="center" vertical="center"/>
      <protection locked="0"/>
    </xf>
    <xf numFmtId="0" fontId="29" fillId="35" borderId="18" xfId="0" applyFont="1" applyFill="1" applyBorder="1" applyAlignment="1">
      <alignment horizontal="left" vertical="center" wrapText="1"/>
    </xf>
    <xf numFmtId="0" fontId="30" fillId="35" borderId="18" xfId="0" applyFont="1" applyFill="1" applyBorder="1" applyAlignment="1" applyProtection="1">
      <alignment horizontal="left" vertical="center" wrapText="1"/>
      <protection/>
    </xf>
    <xf numFmtId="0" fontId="30" fillId="35" borderId="18" xfId="0" applyFont="1" applyFill="1" applyBorder="1" applyAlignment="1" applyProtection="1">
      <alignment horizontal="center" vertical="center"/>
      <protection/>
    </xf>
    <xf numFmtId="0" fontId="30" fillId="34" borderId="18" xfId="0" applyFont="1" applyFill="1" applyBorder="1" applyAlignment="1" applyProtection="1">
      <alignment horizontal="center" vertical="center"/>
      <protection locked="0"/>
    </xf>
    <xf numFmtId="0" fontId="30" fillId="35" borderId="0" xfId="0" applyFont="1" applyFill="1" applyBorder="1" applyAlignment="1" applyProtection="1">
      <alignment horizontal="center" vertical="center"/>
      <protection locked="0"/>
    </xf>
    <xf numFmtId="0" fontId="35" fillId="35" borderId="0" xfId="0" applyFont="1" applyFill="1" applyBorder="1" applyAlignment="1" applyProtection="1">
      <alignment horizontal="center" vertical="center"/>
      <protection locked="0"/>
    </xf>
    <xf numFmtId="0" fontId="30" fillId="35" borderId="0" xfId="0" applyFont="1" applyFill="1" applyBorder="1" applyAlignment="1" applyProtection="1">
      <alignment horizontal="left" vertical="center" wrapText="1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horizontal="left" wrapText="1"/>
    </xf>
    <xf numFmtId="0" fontId="19" fillId="35" borderId="25" xfId="0" applyFont="1" applyFill="1" applyBorder="1" applyAlignment="1" applyProtection="1">
      <alignment horizontal="center" vertical="center" wrapText="1"/>
      <protection/>
    </xf>
    <xf numFmtId="0" fontId="19" fillId="35" borderId="25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vertical="center"/>
    </xf>
    <xf numFmtId="0" fontId="0" fillId="35" borderId="0" xfId="0" applyFill="1" applyBorder="1" applyAlignment="1">
      <alignment horizontal="center" vertical="center"/>
    </xf>
    <xf numFmtId="0" fontId="29" fillId="35" borderId="0" xfId="0" applyFont="1" applyFill="1" applyBorder="1" applyAlignment="1" applyProtection="1">
      <alignment horizontal="left" vertical="center" wrapText="1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37" fillId="35" borderId="0" xfId="0" applyFont="1" applyFill="1" applyBorder="1" applyAlignment="1" applyProtection="1">
      <alignment horizontal="left"/>
      <protection/>
    </xf>
    <xf numFmtId="0" fontId="0" fillId="35" borderId="0" xfId="0" applyFill="1" applyBorder="1" applyAlignment="1" applyProtection="1">
      <alignment horizontal="center" vertical="center"/>
      <protection locked="0"/>
    </xf>
    <xf numFmtId="0" fontId="38" fillId="0" borderId="0" xfId="0" applyNumberFormat="1" applyFont="1" applyAlignment="1">
      <alignment wrapText="1"/>
    </xf>
    <xf numFmtId="0" fontId="38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0" fontId="39" fillId="0" borderId="0" xfId="0" applyNumberFormat="1" applyFont="1" applyAlignment="1">
      <alignment horizontal="left" wrapText="1"/>
    </xf>
    <xf numFmtId="0" fontId="40" fillId="0" borderId="0" xfId="0" applyNumberFormat="1" applyFont="1" applyAlignment="1">
      <alignment horizontal="right" wrapText="1"/>
    </xf>
    <xf numFmtId="0" fontId="41" fillId="0" borderId="0" xfId="0" applyNumberFormat="1" applyFont="1" applyFill="1" applyAlignment="1">
      <alignment horizontal="justify" wrapText="1"/>
    </xf>
    <xf numFmtId="0" fontId="40" fillId="0" borderId="0" xfId="0" applyNumberFormat="1" applyFont="1" applyAlignment="1">
      <alignment horizontal="justify" wrapText="1"/>
    </xf>
    <xf numFmtId="0" fontId="38" fillId="0" borderId="0" xfId="0" applyNumberFormat="1" applyFont="1" applyAlignment="1">
      <alignment horizontal="right"/>
    </xf>
    <xf numFmtId="0" fontId="41" fillId="0" borderId="0" xfId="0" applyNumberFormat="1" applyFont="1" applyAlignment="1">
      <alignment horizontal="justify" wrapText="1"/>
    </xf>
    <xf numFmtId="0" fontId="8" fillId="0" borderId="0" xfId="0" applyNumberFormat="1" applyFont="1" applyAlignment="1">
      <alignment wrapText="1"/>
    </xf>
    <xf numFmtId="0" fontId="40" fillId="0" borderId="0" xfId="0" applyNumberFormat="1" applyFont="1" applyAlignment="1">
      <alignment wrapText="1"/>
    </xf>
    <xf numFmtId="0" fontId="42" fillId="0" borderId="0" xfId="0" applyNumberFormat="1" applyFont="1" applyAlignment="1">
      <alignment horizontal="justify" wrapText="1"/>
    </xf>
    <xf numFmtId="0" fontId="40" fillId="0" borderId="0" xfId="0" applyNumberFormat="1" applyFont="1" applyAlignment="1">
      <alignment horizontal="left" vertical="top" wrapText="1"/>
    </xf>
    <xf numFmtId="0" fontId="43" fillId="0" borderId="0" xfId="0" applyNumberFormat="1" applyFont="1" applyAlignment="1">
      <alignment horizontal="justify" wrapText="1"/>
    </xf>
    <xf numFmtId="0" fontId="43" fillId="0" borderId="0" xfId="0" applyNumberFormat="1" applyFont="1" applyAlignment="1">
      <alignment horizontal="left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0" xfId="0" applyNumberFormat="1" applyFont="1" applyAlignment="1">
      <alignment horizontal="left" wrapText="1"/>
    </xf>
    <xf numFmtId="0" fontId="8" fillId="0" borderId="0" xfId="0" applyFont="1" applyAlignment="1">
      <alignment/>
    </xf>
    <xf numFmtId="0" fontId="40" fillId="0" borderId="0" xfId="0" applyNumberFormat="1" applyFont="1" applyAlignment="1">
      <alignment horizontal="left"/>
    </xf>
    <xf numFmtId="0" fontId="19" fillId="35" borderId="0" xfId="0" applyFont="1" applyFill="1" applyBorder="1" applyAlignment="1" applyProtection="1">
      <alignment wrapText="1"/>
      <protection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5" fillId="0" borderId="49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 applyProtection="1">
      <alignment horizontal="center" vertical="center"/>
      <protection locked="0"/>
    </xf>
    <xf numFmtId="0" fontId="5" fillId="0" borderId="52" xfId="0" applyFont="1" applyFill="1" applyBorder="1" applyAlignment="1" applyProtection="1">
      <alignment horizontal="center" vertical="center"/>
      <protection locked="0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54" xfId="0" applyFont="1" applyFill="1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0" fontId="5" fillId="0" borderId="56" xfId="0" applyFont="1" applyFill="1" applyBorder="1" applyAlignment="1" applyProtection="1">
      <alignment horizontal="center" vertical="center"/>
      <protection locked="0"/>
    </xf>
    <xf numFmtId="0" fontId="5" fillId="0" borderId="57" xfId="0" applyFont="1" applyFill="1" applyBorder="1" applyAlignment="1" applyProtection="1">
      <alignment horizontal="center" vertical="center"/>
      <protection locked="0"/>
    </xf>
    <xf numFmtId="0" fontId="5" fillId="0" borderId="58" xfId="0" applyFont="1" applyFill="1" applyBorder="1" applyAlignment="1" applyProtection="1">
      <alignment horizontal="center" vertical="center"/>
      <protection locked="0"/>
    </xf>
    <xf numFmtId="0" fontId="5" fillId="35" borderId="59" xfId="0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wrapText="1"/>
      <protection/>
    </xf>
    <xf numFmtId="0" fontId="3" fillId="35" borderId="61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left" vertical="center" wrapText="1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center"/>
      <protection locked="0"/>
    </xf>
    <xf numFmtId="0" fontId="7" fillId="34" borderId="18" xfId="0" applyFont="1" applyFill="1" applyBorder="1" applyAlignment="1" applyProtection="1">
      <alignment horizontal="center" vertical="center"/>
      <protection locked="0"/>
    </xf>
    <xf numFmtId="0" fontId="10" fillId="35" borderId="13" xfId="0" applyFont="1" applyFill="1" applyBorder="1" applyAlignment="1">
      <alignment horizontal="right"/>
    </xf>
    <xf numFmtId="0" fontId="11" fillId="35" borderId="0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 applyProtection="1">
      <alignment horizontal="left" vertical="center" wrapText="1"/>
      <protection/>
    </xf>
    <xf numFmtId="0" fontId="4" fillId="35" borderId="0" xfId="0" applyFont="1" applyFill="1" applyBorder="1" applyAlignment="1" applyProtection="1">
      <alignment horizontal="left" vertical="top" wrapText="1"/>
      <protection/>
    </xf>
    <xf numFmtId="0" fontId="4" fillId="35" borderId="62" xfId="0" applyFont="1" applyFill="1" applyBorder="1" applyAlignment="1" applyProtection="1">
      <alignment horizontal="center" vertical="center" wrapText="1"/>
      <protection/>
    </xf>
    <xf numFmtId="0" fontId="4" fillId="34" borderId="41" xfId="0" applyFont="1" applyFill="1" applyBorder="1" applyAlignment="1" applyProtection="1">
      <alignment horizontal="left" vertical="center"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13" fillId="34" borderId="29" xfId="0" applyFont="1" applyFill="1" applyBorder="1" applyAlignment="1" applyProtection="1">
      <alignment horizontal="left" vertical="center"/>
      <protection/>
    </xf>
    <xf numFmtId="164" fontId="4" fillId="34" borderId="31" xfId="0" applyNumberFormat="1" applyFont="1" applyFill="1" applyBorder="1" applyAlignment="1" applyProtection="1">
      <alignment horizontal="left" vertical="center"/>
      <protection/>
    </xf>
    <xf numFmtId="0" fontId="4" fillId="35" borderId="0" xfId="0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Border="1" applyAlignment="1" applyProtection="1">
      <alignment horizontal="left"/>
      <protection/>
    </xf>
    <xf numFmtId="49" fontId="0" fillId="35" borderId="0" xfId="0" applyNumberFormat="1" applyFont="1" applyFill="1" applyBorder="1" applyAlignment="1" applyProtection="1">
      <alignment/>
      <protection locked="0"/>
    </xf>
    <xf numFmtId="49" fontId="14" fillId="35" borderId="0" xfId="0" applyNumberFormat="1" applyFont="1" applyFill="1" applyBorder="1" applyAlignment="1" applyProtection="1">
      <alignment vertical="center"/>
      <protection locked="0"/>
    </xf>
    <xf numFmtId="0" fontId="19" fillId="35" borderId="18" xfId="0" applyFont="1" applyFill="1" applyBorder="1" applyAlignment="1" applyProtection="1">
      <alignment horizontal="center" vertical="center" wrapText="1"/>
      <protection/>
    </xf>
    <xf numFmtId="0" fontId="19" fillId="35" borderId="18" xfId="0" applyFont="1" applyFill="1" applyBorder="1" applyAlignment="1" applyProtection="1">
      <alignment horizontal="center" vertical="center"/>
      <protection/>
    </xf>
    <xf numFmtId="0" fontId="19" fillId="35" borderId="40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15" fillId="34" borderId="18" xfId="0" applyFont="1" applyFill="1" applyBorder="1" applyAlignment="1" applyProtection="1">
      <alignment horizontal="center" vertical="center"/>
      <protection locked="0"/>
    </xf>
    <xf numFmtId="0" fontId="20" fillId="34" borderId="18" xfId="0" applyFont="1" applyFill="1" applyBorder="1" applyAlignment="1" applyProtection="1">
      <alignment horizontal="center" vertical="center"/>
      <protection locked="0"/>
    </xf>
    <xf numFmtId="0" fontId="5" fillId="35" borderId="18" xfId="0" applyFont="1" applyFill="1" applyBorder="1" applyAlignment="1" applyProtection="1">
      <alignment horizontal="left" vertical="center" wrapText="1"/>
      <protection/>
    </xf>
    <xf numFmtId="0" fontId="5" fillId="35" borderId="18" xfId="0" applyFont="1" applyFill="1" applyBorder="1" applyAlignment="1" applyProtection="1">
      <alignment horizontal="center" vertical="center" wrapText="1"/>
      <protection/>
    </xf>
    <xf numFmtId="0" fontId="5" fillId="35" borderId="20" xfId="0" applyFont="1" applyFill="1" applyBorder="1" applyAlignment="1" applyProtection="1">
      <alignment horizontal="center" vertical="center" wrapText="1"/>
      <protection/>
    </xf>
    <xf numFmtId="0" fontId="5" fillId="35" borderId="15" xfId="0" applyFont="1" applyFill="1" applyBorder="1" applyAlignment="1" applyProtection="1">
      <alignment horizontal="center" vertical="center" wrapText="1"/>
      <protection/>
    </xf>
    <xf numFmtId="0" fontId="5" fillId="35" borderId="18" xfId="0" applyFont="1" applyFill="1" applyBorder="1" applyAlignment="1" applyProtection="1">
      <alignment horizontal="center" vertical="center"/>
      <protection/>
    </xf>
    <xf numFmtId="0" fontId="19" fillId="35" borderId="63" xfId="0" applyFont="1" applyFill="1" applyBorder="1" applyAlignment="1" applyProtection="1">
      <alignment horizontal="center" vertical="center"/>
      <protection/>
    </xf>
    <xf numFmtId="0" fontId="19" fillId="34" borderId="18" xfId="0" applyFont="1" applyFill="1" applyBorder="1" applyAlignment="1" applyProtection="1">
      <alignment horizontal="center" vertical="center"/>
      <protection locked="0"/>
    </xf>
    <xf numFmtId="0" fontId="19" fillId="34" borderId="63" xfId="0" applyFont="1" applyFill="1" applyBorder="1" applyAlignment="1" applyProtection="1">
      <alignment horizontal="center" vertical="center"/>
      <protection locked="0"/>
    </xf>
    <xf numFmtId="0" fontId="21" fillId="35" borderId="25" xfId="0" applyFont="1" applyFill="1" applyBorder="1" applyAlignment="1" applyProtection="1">
      <alignment horizontal="left" wrapText="1"/>
      <protection/>
    </xf>
    <xf numFmtId="0" fontId="19" fillId="35" borderId="63" xfId="0" applyFont="1" applyFill="1" applyBorder="1" applyAlignment="1" applyProtection="1">
      <alignment horizontal="center" vertical="center"/>
      <protection locked="0"/>
    </xf>
    <xf numFmtId="0" fontId="15" fillId="0" borderId="61" xfId="0" applyFont="1" applyFill="1" applyBorder="1" applyAlignment="1" applyProtection="1">
      <alignment horizontal="left" vertical="top" wrapText="1"/>
      <protection locked="0"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2" fillId="35" borderId="23" xfId="0" applyFont="1" applyFill="1" applyBorder="1" applyAlignment="1" applyProtection="1">
      <alignment horizontal="center" vertical="center" wrapText="1"/>
      <protection/>
    </xf>
    <xf numFmtId="0" fontId="7" fillId="35" borderId="18" xfId="0" applyFont="1" applyFill="1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left" vertical="center" wrapText="1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2" fillId="35" borderId="63" xfId="0" applyFont="1" applyFill="1" applyBorder="1" applyAlignment="1" applyProtection="1">
      <alignment horizontal="center" vertical="center"/>
      <protection/>
    </xf>
    <xf numFmtId="0" fontId="2" fillId="35" borderId="15" xfId="0" applyFont="1" applyFill="1" applyBorder="1" applyAlignment="1" applyProtection="1">
      <alignment horizontal="center" vertical="center"/>
      <protection/>
    </xf>
    <xf numFmtId="0" fontId="2" fillId="35" borderId="63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2" fillId="34" borderId="63" xfId="0" applyFont="1" applyFill="1" applyBorder="1" applyAlignment="1" applyProtection="1">
      <alignment horizontal="center" vertical="center"/>
      <protection/>
    </xf>
    <xf numFmtId="0" fontId="22" fillId="35" borderId="25" xfId="0" applyFont="1" applyFill="1" applyBorder="1" applyAlignment="1" applyProtection="1">
      <alignment horizontal="left"/>
      <protection/>
    </xf>
    <xf numFmtId="0" fontId="2" fillId="35" borderId="18" xfId="0" applyFont="1" applyFill="1" applyBorder="1" applyAlignment="1" applyProtection="1">
      <alignment vertical="center" wrapText="1"/>
      <protection/>
    </xf>
    <xf numFmtId="0" fontId="15" fillId="35" borderId="14" xfId="0" applyFont="1" applyFill="1" applyBorder="1" applyAlignment="1" applyProtection="1">
      <alignment horizontal="center" vertical="center" wrapText="1"/>
      <protection/>
    </xf>
    <xf numFmtId="0" fontId="15" fillId="35" borderId="18" xfId="0" applyFont="1" applyFill="1" applyBorder="1" applyAlignment="1" applyProtection="1">
      <alignment horizontal="center" vertical="center" wrapText="1"/>
      <protection/>
    </xf>
    <xf numFmtId="0" fontId="4" fillId="35" borderId="23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4" fillId="35" borderId="18" xfId="0" applyFont="1" applyFill="1" applyBorder="1" applyAlignment="1" applyProtection="1">
      <alignment horizontal="center" vertical="center" wrapText="1"/>
      <protection/>
    </xf>
    <xf numFmtId="0" fontId="15" fillId="35" borderId="18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28" fillId="35" borderId="18" xfId="0" applyFont="1" applyFill="1" applyBorder="1" applyAlignment="1" applyProtection="1">
      <alignment horizontal="center" vertical="center" wrapText="1"/>
      <protection/>
    </xf>
    <xf numFmtId="0" fontId="19" fillId="0" borderId="18" xfId="0" applyFont="1" applyFill="1" applyBorder="1" applyAlignment="1" applyProtection="1">
      <alignment horizontal="center" vertical="center"/>
      <protection/>
    </xf>
    <xf numFmtId="0" fontId="2" fillId="0" borderId="61" xfId="0" applyFont="1" applyFill="1" applyBorder="1" applyAlignment="1" applyProtection="1">
      <alignment horizontal="left" vertical="top" wrapText="1"/>
      <protection locked="0"/>
    </xf>
    <xf numFmtId="0" fontId="19" fillId="35" borderId="18" xfId="0" applyFont="1" applyFill="1" applyBorder="1" applyAlignment="1" applyProtection="1">
      <alignment vertical="center" wrapText="1"/>
      <protection/>
    </xf>
    <xf numFmtId="0" fontId="19" fillId="34" borderId="18" xfId="0" applyFont="1" applyFill="1" applyBorder="1" applyAlignment="1" applyProtection="1">
      <alignment horizontal="center" vertical="center" wrapText="1"/>
      <protection locked="0"/>
    </xf>
    <xf numFmtId="0" fontId="19" fillId="35" borderId="18" xfId="0" applyFont="1" applyFill="1" applyBorder="1" applyAlignment="1" applyProtection="1">
      <alignment vertical="center"/>
      <protection/>
    </xf>
    <xf numFmtId="0" fontId="19" fillId="35" borderId="23" xfId="0" applyFont="1" applyFill="1" applyBorder="1" applyAlignment="1" applyProtection="1">
      <alignment vertical="center"/>
      <protection/>
    </xf>
    <xf numFmtId="0" fontId="19" fillId="35" borderId="23" xfId="0" applyFont="1" applyFill="1" applyBorder="1" applyAlignment="1" applyProtection="1">
      <alignment vertical="center" wrapText="1"/>
      <protection/>
    </xf>
    <xf numFmtId="0" fontId="19" fillId="35" borderId="15" xfId="0" applyFont="1" applyFill="1" applyBorder="1" applyAlignment="1" applyProtection="1">
      <alignment vertical="center" wrapText="1"/>
      <protection/>
    </xf>
    <xf numFmtId="0" fontId="19" fillId="35" borderId="18" xfId="0" applyFont="1" applyFill="1" applyBorder="1" applyAlignment="1" applyProtection="1">
      <alignment horizontal="left" vertical="center"/>
      <protection/>
    </xf>
    <xf numFmtId="0" fontId="19" fillId="35" borderId="20" xfId="0" applyFont="1" applyFill="1" applyBorder="1" applyAlignment="1" applyProtection="1">
      <alignment vertical="center" wrapText="1"/>
      <protection/>
    </xf>
    <xf numFmtId="0" fontId="15" fillId="0" borderId="61" xfId="0" applyFont="1" applyBorder="1" applyAlignment="1" applyProtection="1">
      <alignment horizontal="left" vertical="top" wrapText="1"/>
      <protection locked="0"/>
    </xf>
    <xf numFmtId="0" fontId="19" fillId="35" borderId="14" xfId="0" applyFont="1" applyFill="1" applyBorder="1" applyAlignment="1" applyProtection="1">
      <alignment vertical="center"/>
      <protection/>
    </xf>
    <xf numFmtId="0" fontId="19" fillId="35" borderId="23" xfId="0" applyFont="1" applyFill="1" applyBorder="1" applyAlignment="1" applyProtection="1">
      <alignment horizontal="center" vertical="center" wrapText="1"/>
      <protection/>
    </xf>
    <xf numFmtId="0" fontId="19" fillId="35" borderId="14" xfId="0" applyFont="1" applyFill="1" applyBorder="1" applyAlignment="1" applyProtection="1">
      <alignment horizontal="center" vertical="center"/>
      <protection/>
    </xf>
    <xf numFmtId="0" fontId="19" fillId="35" borderId="15" xfId="0" applyFont="1" applyFill="1" applyBorder="1" applyAlignment="1" applyProtection="1">
      <alignment horizontal="center" vertical="center"/>
      <protection/>
    </xf>
    <xf numFmtId="0" fontId="19" fillId="35" borderId="14" xfId="0" applyFont="1" applyFill="1" applyBorder="1" applyAlignment="1" applyProtection="1">
      <alignment horizontal="left" vertical="center"/>
      <protection/>
    </xf>
    <xf numFmtId="0" fontId="19" fillId="35" borderId="14" xfId="0" applyFont="1" applyFill="1" applyBorder="1" applyAlignment="1" applyProtection="1">
      <alignment horizontal="left" vertical="center" wrapText="1"/>
      <protection/>
    </xf>
    <xf numFmtId="0" fontId="19" fillId="0" borderId="61" xfId="0" applyFont="1" applyBorder="1" applyAlignment="1" applyProtection="1">
      <alignment vertical="top" wrapText="1"/>
      <protection locked="0"/>
    </xf>
    <xf numFmtId="0" fontId="5" fillId="35" borderId="36" xfId="0" applyFont="1" applyFill="1" applyBorder="1" applyAlignment="1">
      <alignment vertical="center" wrapText="1"/>
    </xf>
    <xf numFmtId="0" fontId="5" fillId="35" borderId="41" xfId="0" applyFont="1" applyFill="1" applyBorder="1" applyAlignment="1">
      <alignment horizontal="center" vertical="center" wrapText="1"/>
    </xf>
    <xf numFmtId="0" fontId="5" fillId="35" borderId="64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42" xfId="0" applyFont="1" applyFill="1" applyBorder="1" applyAlignment="1">
      <alignment horizontal="center" vertical="center" wrapText="1"/>
    </xf>
    <xf numFmtId="0" fontId="5" fillId="35" borderId="65" xfId="0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 applyProtection="1">
      <alignment horizontal="left" vertical="top" wrapText="1"/>
      <protection/>
    </xf>
    <xf numFmtId="0" fontId="5" fillId="35" borderId="61" xfId="0" applyFont="1" applyFill="1" applyBorder="1" applyAlignment="1">
      <alignment vertical="center" wrapText="1"/>
    </xf>
    <xf numFmtId="0" fontId="5" fillId="35" borderId="22" xfId="0" applyFont="1" applyFill="1" applyBorder="1" applyAlignment="1">
      <alignment vertical="center"/>
    </xf>
    <xf numFmtId="0" fontId="5" fillId="35" borderId="15" xfId="0" applyFont="1" applyFill="1" applyBorder="1" applyAlignment="1">
      <alignment vertical="center"/>
    </xf>
    <xf numFmtId="0" fontId="19" fillId="35" borderId="18" xfId="0" applyFont="1" applyFill="1" applyBorder="1" applyAlignment="1" applyProtection="1">
      <alignment horizontal="left" vertical="top" wrapText="1"/>
      <protection/>
    </xf>
    <xf numFmtId="0" fontId="5" fillId="35" borderId="32" xfId="0" applyFont="1" applyFill="1" applyBorder="1" applyAlignment="1">
      <alignment vertical="center"/>
    </xf>
    <xf numFmtId="0" fontId="34" fillId="35" borderId="18" xfId="0" applyFont="1" applyFill="1" applyBorder="1" applyAlignment="1" applyProtection="1">
      <alignment horizontal="left" vertical="top" wrapText="1"/>
      <protection/>
    </xf>
    <xf numFmtId="0" fontId="5" fillId="35" borderId="66" xfId="0" applyFont="1" applyFill="1" applyBorder="1" applyAlignment="1">
      <alignment vertical="center"/>
    </xf>
    <xf numFmtId="0" fontId="5" fillId="35" borderId="67" xfId="0" applyFont="1" applyFill="1" applyBorder="1" applyAlignment="1">
      <alignment vertical="center" wrapText="1"/>
    </xf>
    <xf numFmtId="0" fontId="5" fillId="35" borderId="36" xfId="0" applyFont="1" applyFill="1" applyBorder="1" applyAlignment="1">
      <alignment vertical="center"/>
    </xf>
    <xf numFmtId="0" fontId="5" fillId="35" borderId="30" xfId="0" applyFont="1" applyFill="1" applyBorder="1" applyAlignment="1">
      <alignment vertical="center"/>
    </xf>
    <xf numFmtId="0" fontId="5" fillId="35" borderId="30" xfId="0" applyFont="1" applyFill="1" applyBorder="1" applyAlignment="1">
      <alignment vertical="center" wrapText="1"/>
    </xf>
    <xf numFmtId="0" fontId="5" fillId="35" borderId="34" xfId="0" applyFont="1" applyFill="1" applyBorder="1" applyAlignment="1">
      <alignment vertical="center"/>
    </xf>
    <xf numFmtId="0" fontId="19" fillId="35" borderId="18" xfId="0" applyFont="1" applyFill="1" applyBorder="1" applyAlignment="1" applyProtection="1">
      <alignment horizontal="center" vertical="top" wrapText="1"/>
      <protection/>
    </xf>
    <xf numFmtId="0" fontId="5" fillId="35" borderId="20" xfId="0" applyFont="1" applyFill="1" applyBorder="1" applyAlignment="1">
      <alignment vertical="center"/>
    </xf>
    <xf numFmtId="0" fontId="5" fillId="35" borderId="68" xfId="0" applyFont="1" applyFill="1" applyBorder="1" applyAlignment="1">
      <alignment vertical="center" wrapText="1"/>
    </xf>
    <xf numFmtId="0" fontId="5" fillId="35" borderId="18" xfId="0" applyFont="1" applyFill="1" applyBorder="1" applyAlignment="1" applyProtection="1">
      <alignment horizontal="left" vertical="top" wrapText="1"/>
      <protection/>
    </xf>
    <xf numFmtId="0" fontId="19" fillId="0" borderId="61" xfId="0" applyFont="1" applyFill="1" applyBorder="1" applyAlignment="1" applyProtection="1">
      <alignment horizontal="left" vertical="top" wrapText="1"/>
      <protection locked="0"/>
    </xf>
    <xf numFmtId="0" fontId="6" fillId="34" borderId="0" xfId="0" applyFont="1" applyFill="1" applyBorder="1" applyAlignment="1" applyProtection="1">
      <alignment vertical="center" wrapText="1"/>
      <protection locked="0"/>
    </xf>
    <xf numFmtId="0" fontId="5" fillId="35" borderId="22" xfId="0" applyFont="1" applyFill="1" applyBorder="1" applyAlignment="1">
      <alignment vertical="center" wrapText="1"/>
    </xf>
    <xf numFmtId="0" fontId="5" fillId="35" borderId="15" xfId="0" applyFont="1" applyFill="1" applyBorder="1" applyAlignment="1">
      <alignment vertical="center" wrapText="1"/>
    </xf>
    <xf numFmtId="0" fontId="5" fillId="35" borderId="20" xfId="0" applyFont="1" applyFill="1" applyBorder="1" applyAlignment="1">
      <alignment vertical="center" wrapText="1"/>
    </xf>
    <xf numFmtId="0" fontId="5" fillId="35" borderId="32" xfId="0" applyFont="1" applyFill="1" applyBorder="1" applyAlignment="1" applyProtection="1">
      <alignment vertical="center" wrapText="1"/>
      <protection/>
    </xf>
    <xf numFmtId="0" fontId="29" fillId="35" borderId="18" xfId="0" applyFont="1" applyFill="1" applyBorder="1" applyAlignment="1" applyProtection="1">
      <alignment horizontal="center" vertical="center" wrapText="1"/>
      <protection/>
    </xf>
    <xf numFmtId="0" fontId="29" fillId="35" borderId="18" xfId="0" applyFont="1" applyFill="1" applyBorder="1" applyAlignment="1" applyProtection="1">
      <alignment horizontal="center" vertical="center"/>
      <protection/>
    </xf>
    <xf numFmtId="0" fontId="29" fillId="35" borderId="18" xfId="0" applyFont="1" applyFill="1" applyBorder="1" applyAlignment="1" applyProtection="1">
      <alignment horizontal="left" vertical="center" wrapText="1"/>
      <protection/>
    </xf>
    <xf numFmtId="0" fontId="29" fillId="34" borderId="18" xfId="0" applyFont="1" applyFill="1" applyBorder="1" applyAlignment="1" applyProtection="1">
      <alignment horizontal="center" vertical="center"/>
      <protection locked="0"/>
    </xf>
    <xf numFmtId="165" fontId="2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9" fillId="35" borderId="20" xfId="0" applyFont="1" applyFill="1" applyBorder="1" applyAlignment="1" applyProtection="1">
      <alignment horizontal="center" vertical="center" wrapText="1"/>
      <protection/>
    </xf>
    <xf numFmtId="0" fontId="19" fillId="35" borderId="0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 vertical="center" wrapText="1"/>
      <protection/>
    </xf>
    <xf numFmtId="0" fontId="4" fillId="35" borderId="18" xfId="0" applyFont="1" applyFill="1" applyBorder="1" applyAlignment="1">
      <alignment horizontal="center" vertical="center" wrapText="1"/>
    </xf>
    <xf numFmtId="165" fontId="2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6" fillId="35" borderId="0" xfId="0" applyFont="1" applyFill="1" applyBorder="1" applyAlignment="1" applyProtection="1">
      <alignment vertical="center" wrapText="1"/>
      <protection/>
    </xf>
    <xf numFmtId="0" fontId="19" fillId="34" borderId="61" xfId="0" applyFont="1" applyFill="1" applyBorder="1" applyAlignment="1" applyProtection="1">
      <alignment horizontal="left" vertical="top" wrapText="1"/>
      <protection locked="0"/>
    </xf>
    <xf numFmtId="165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9" fillId="35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5"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040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2</xdr:col>
      <xdr:colOff>9525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0572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9525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0572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9525</xdr:colOff>
      <xdr:row>3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0572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9525</xdr:colOff>
      <xdr:row>3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0572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9525</xdr:colOff>
      <xdr:row>3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0572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9525</xdr:colOff>
      <xdr:row>3</xdr:row>
      <xdr:rowOff>133350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0572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0">
      <selection activeCell="B21" sqref="B21:J21"/>
    </sheetView>
  </sheetViews>
  <sheetFormatPr defaultColWidth="0" defaultRowHeight="12.75" customHeight="1" zeroHeight="1"/>
  <cols>
    <col min="1" max="1" width="1.625" style="1" customWidth="1"/>
    <col min="2" max="2" width="13.75390625" style="2" customWidth="1"/>
    <col min="3" max="3" width="1.12109375" style="2" customWidth="1"/>
    <col min="4" max="4" width="8.00390625" style="2" customWidth="1"/>
    <col min="5" max="5" width="7.75390625" style="2" customWidth="1"/>
    <col min="6" max="6" width="17.625" style="2" customWidth="1"/>
    <col min="7" max="7" width="12.25390625" style="2" customWidth="1"/>
    <col min="8" max="8" width="6.25390625" style="2" customWidth="1"/>
    <col min="9" max="9" width="8.375" style="2" customWidth="1"/>
    <col min="10" max="10" width="10.375" style="2" customWidth="1"/>
    <col min="11" max="11" width="1.75390625" style="3" customWidth="1"/>
    <col min="12" max="16384" width="0" style="2" hidden="1" customWidth="1"/>
  </cols>
  <sheetData>
    <row r="1" spans="1:11" s="1" customFormat="1" ht="14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27.75" customHeight="1">
      <c r="A2" s="4"/>
      <c r="B2" s="336"/>
      <c r="C2" s="6"/>
      <c r="D2" s="6"/>
      <c r="E2" s="6"/>
      <c r="F2" s="6"/>
      <c r="G2" s="7"/>
      <c r="H2" s="7"/>
      <c r="I2" s="7"/>
      <c r="J2" s="7"/>
      <c r="K2" s="5"/>
    </row>
    <row r="3" spans="1:11" ht="27" customHeight="1">
      <c r="A3" s="4"/>
      <c r="B3" s="336"/>
      <c r="C3" s="6"/>
      <c r="D3" s="6"/>
      <c r="E3" s="6"/>
      <c r="F3" s="6"/>
      <c r="G3" s="7"/>
      <c r="H3" s="337" t="s">
        <v>0</v>
      </c>
      <c r="I3" s="337"/>
      <c r="J3" s="337"/>
      <c r="K3" s="5"/>
    </row>
    <row r="4" spans="1:11" ht="12.75" customHeight="1">
      <c r="A4" s="4"/>
      <c r="B4" s="7"/>
      <c r="C4" s="8"/>
      <c r="D4" s="8"/>
      <c r="E4" s="8"/>
      <c r="F4" s="8"/>
      <c r="G4" s="7"/>
      <c r="H4" s="7"/>
      <c r="I4" s="7"/>
      <c r="J4" s="7"/>
      <c r="K4" s="5"/>
    </row>
    <row r="5" spans="1:11" ht="12.75" customHeight="1">
      <c r="A5" s="4"/>
      <c r="B5" s="9" t="s">
        <v>1</v>
      </c>
      <c r="C5" s="10"/>
      <c r="D5" s="10"/>
      <c r="E5" s="8"/>
      <c r="F5" s="8"/>
      <c r="G5" s="7"/>
      <c r="H5" s="7"/>
      <c r="I5" s="7"/>
      <c r="J5" s="7"/>
      <c r="K5" s="5"/>
    </row>
    <row r="6" spans="1:11" ht="15" customHeight="1">
      <c r="A6" s="4"/>
      <c r="B6" s="9" t="s">
        <v>2</v>
      </c>
      <c r="C6" s="10"/>
      <c r="D6" s="10"/>
      <c r="E6" s="11"/>
      <c r="F6" s="11"/>
      <c r="G6" s="12"/>
      <c r="H6" s="9" t="s">
        <v>3</v>
      </c>
      <c r="I6" s="10"/>
      <c r="J6" s="13"/>
      <c r="K6" s="5"/>
    </row>
    <row r="7" spans="1:11" ht="13.5" customHeight="1">
      <c r="A7" s="4"/>
      <c r="B7" s="11"/>
      <c r="C7" s="11"/>
      <c r="D7" s="11"/>
      <c r="E7" s="11"/>
      <c r="F7" s="11"/>
      <c r="G7" s="14"/>
      <c r="H7" s="9" t="s">
        <v>4</v>
      </c>
      <c r="I7" s="10"/>
      <c r="J7" s="15"/>
      <c r="K7" s="5"/>
    </row>
    <row r="8" spans="1:11" ht="12.75" customHeight="1">
      <c r="A8" s="4"/>
      <c r="B8" s="338" t="s">
        <v>5</v>
      </c>
      <c r="C8" s="338"/>
      <c r="D8" s="338"/>
      <c r="E8" s="338"/>
      <c r="F8" s="338"/>
      <c r="G8" s="338"/>
      <c r="H8" s="9" t="s">
        <v>6</v>
      </c>
      <c r="I8" s="10"/>
      <c r="J8" s="13"/>
      <c r="K8" s="5"/>
    </row>
    <row r="9" spans="1:14" ht="13.5" customHeight="1">
      <c r="A9" s="4"/>
      <c r="B9" s="17" t="s">
        <v>7</v>
      </c>
      <c r="C9" s="17"/>
      <c r="D9" s="17"/>
      <c r="E9" s="17"/>
      <c r="F9" s="17"/>
      <c r="G9" s="17"/>
      <c r="H9" s="9" t="s">
        <v>8</v>
      </c>
      <c r="I9" s="10"/>
      <c r="J9" s="13"/>
      <c r="K9" s="18"/>
      <c r="L9" s="13"/>
      <c r="M9" s="13"/>
      <c r="N9" s="13"/>
    </row>
    <row r="10" spans="1:14" ht="12.75" customHeight="1">
      <c r="A10" s="4"/>
      <c r="B10" s="17" t="s">
        <v>9</v>
      </c>
      <c r="C10" s="17"/>
      <c r="D10" s="17"/>
      <c r="E10" s="17"/>
      <c r="F10" s="17"/>
      <c r="G10" s="17"/>
      <c r="H10" s="9"/>
      <c r="I10" s="10"/>
      <c r="J10" s="13"/>
      <c r="K10" s="18"/>
      <c r="L10" s="13"/>
      <c r="M10" s="13"/>
      <c r="N10" s="13"/>
    </row>
    <row r="11" spans="1:14" ht="12.75" customHeight="1">
      <c r="A11" s="4"/>
      <c r="B11" s="338" t="s">
        <v>10</v>
      </c>
      <c r="C11" s="338"/>
      <c r="D11" s="338"/>
      <c r="E11" s="338"/>
      <c r="F11" s="338"/>
      <c r="G11" s="19"/>
      <c r="H11" s="339" t="s">
        <v>11</v>
      </c>
      <c r="I11" s="339"/>
      <c r="J11" s="339"/>
      <c r="K11" s="18"/>
      <c r="L11" s="13"/>
      <c r="M11" s="13"/>
      <c r="N11" s="13"/>
    </row>
    <row r="12" spans="1:14" ht="14.25" customHeight="1">
      <c r="A12" s="4"/>
      <c r="B12" s="17"/>
      <c r="C12" s="17"/>
      <c r="D12" s="17"/>
      <c r="E12" s="17"/>
      <c r="F12" s="17"/>
      <c r="G12" s="17"/>
      <c r="H12" s="340" t="s">
        <v>665</v>
      </c>
      <c r="I12" s="340"/>
      <c r="J12" s="340"/>
      <c r="K12" s="18"/>
      <c r="L12" s="13"/>
      <c r="M12" s="13"/>
      <c r="N12" s="13"/>
    </row>
    <row r="13" spans="1:11" ht="15" customHeight="1">
      <c r="A13" s="4"/>
      <c r="B13" s="17" t="s">
        <v>12</v>
      </c>
      <c r="C13" s="17"/>
      <c r="D13" s="17"/>
      <c r="E13" s="17"/>
      <c r="F13" s="17"/>
      <c r="G13" s="20"/>
      <c r="H13" s="21"/>
      <c r="I13" s="21"/>
      <c r="J13" s="14"/>
      <c r="K13" s="5"/>
    </row>
    <row r="14" spans="1:11" ht="15" customHeight="1">
      <c r="A14" s="4"/>
      <c r="B14" s="22" t="s">
        <v>13</v>
      </c>
      <c r="C14" s="17"/>
      <c r="D14" s="17"/>
      <c r="E14" s="17"/>
      <c r="F14" s="17"/>
      <c r="G14" s="23"/>
      <c r="H14" s="341" t="s">
        <v>667</v>
      </c>
      <c r="I14" s="341"/>
      <c r="J14" s="341"/>
      <c r="K14" s="5"/>
    </row>
    <row r="15" spans="1:11" ht="27" customHeight="1">
      <c r="A15" s="4"/>
      <c r="B15" s="20" t="s">
        <v>14</v>
      </c>
      <c r="C15" s="20"/>
      <c r="D15" s="20"/>
      <c r="E15" s="20"/>
      <c r="F15" s="20"/>
      <c r="G15" s="20"/>
      <c r="H15" s="24"/>
      <c r="I15" s="24"/>
      <c r="J15" s="24"/>
      <c r="K15" s="5"/>
    </row>
    <row r="16" spans="1:11" ht="15" customHeight="1">
      <c r="A16" s="4"/>
      <c r="B16" s="20" t="s">
        <v>15</v>
      </c>
      <c r="C16" s="20"/>
      <c r="D16" s="20"/>
      <c r="E16" s="20"/>
      <c r="F16" s="342" t="s">
        <v>16</v>
      </c>
      <c r="G16" s="342"/>
      <c r="H16" s="341"/>
      <c r="I16" s="341"/>
      <c r="J16" s="341"/>
      <c r="K16" s="5"/>
    </row>
    <row r="17" spans="1:11" ht="23.25" customHeight="1">
      <c r="A17" s="4"/>
      <c r="B17" s="8"/>
      <c r="C17" s="7"/>
      <c r="D17" s="7"/>
      <c r="E17" s="7"/>
      <c r="F17" s="7"/>
      <c r="G17" s="7"/>
      <c r="H17" s="7"/>
      <c r="I17" s="7"/>
      <c r="J17" s="7"/>
      <c r="K17" s="5"/>
    </row>
    <row r="18" spans="1:11" ht="12.75" customHeight="1">
      <c r="A18" s="4"/>
      <c r="B18" s="8"/>
      <c r="C18" s="7"/>
      <c r="D18" s="7"/>
      <c r="E18" s="7"/>
      <c r="F18" s="7"/>
      <c r="G18" s="7"/>
      <c r="H18" s="7"/>
      <c r="I18" s="7"/>
      <c r="J18" s="7"/>
      <c r="K18" s="5"/>
    </row>
    <row r="19" spans="1:11" ht="20.25" customHeight="1">
      <c r="A19" s="4"/>
      <c r="B19" s="343"/>
      <c r="C19" s="343"/>
      <c r="D19" s="343"/>
      <c r="E19" s="343"/>
      <c r="F19" s="343"/>
      <c r="G19" s="343"/>
      <c r="H19" s="343"/>
      <c r="I19" s="343"/>
      <c r="J19" s="343"/>
      <c r="K19" s="5"/>
    </row>
    <row r="20" spans="1:11" ht="20.25" customHeight="1">
      <c r="A20" s="4"/>
      <c r="B20" s="343"/>
      <c r="C20" s="343"/>
      <c r="D20" s="343"/>
      <c r="E20" s="343"/>
      <c r="F20" s="343"/>
      <c r="G20" s="343"/>
      <c r="H20" s="343"/>
      <c r="I20" s="343"/>
      <c r="J20" s="343"/>
      <c r="K20" s="5"/>
    </row>
    <row r="21" spans="1:11" ht="22.5" customHeight="1">
      <c r="A21" s="4"/>
      <c r="B21" s="343" t="s">
        <v>17</v>
      </c>
      <c r="C21" s="343"/>
      <c r="D21" s="343"/>
      <c r="E21" s="343"/>
      <c r="F21" s="343"/>
      <c r="G21" s="343"/>
      <c r="H21" s="343"/>
      <c r="I21" s="343"/>
      <c r="J21" s="343"/>
      <c r="K21" s="5"/>
    </row>
    <row r="22" spans="1:11" ht="20.25" customHeight="1">
      <c r="A22" s="4"/>
      <c r="B22" s="343" t="s">
        <v>18</v>
      </c>
      <c r="C22" s="343"/>
      <c r="D22" s="343"/>
      <c r="E22" s="343"/>
      <c r="F22" s="343"/>
      <c r="G22" s="343"/>
      <c r="H22" s="343"/>
      <c r="I22" s="343"/>
      <c r="J22" s="343"/>
      <c r="K22" s="5"/>
    </row>
    <row r="23" spans="1:11" ht="20.25" customHeight="1">
      <c r="A23" s="4"/>
      <c r="B23" s="343" t="s">
        <v>19</v>
      </c>
      <c r="C23" s="343"/>
      <c r="D23" s="343"/>
      <c r="E23" s="343"/>
      <c r="F23" s="343"/>
      <c r="G23" s="343"/>
      <c r="H23" s="343"/>
      <c r="I23" s="343"/>
      <c r="J23" s="343"/>
      <c r="K23" s="5"/>
    </row>
    <row r="24" spans="1:11" ht="20.25" customHeight="1">
      <c r="A24" s="4"/>
      <c r="B24" s="25"/>
      <c r="C24" s="26"/>
      <c r="D24" s="26"/>
      <c r="E24" s="27"/>
      <c r="F24" s="28">
        <v>2014</v>
      </c>
      <c r="G24" s="26"/>
      <c r="H24" s="26"/>
      <c r="I24" s="26"/>
      <c r="J24" s="26"/>
      <c r="K24" s="5"/>
    </row>
    <row r="25" spans="1:11" ht="12.75" customHeight="1">
      <c r="A25" s="4"/>
      <c r="B25" s="7"/>
      <c r="C25" s="7"/>
      <c r="D25" s="7"/>
      <c r="E25" s="7"/>
      <c r="F25" s="7"/>
      <c r="G25" s="7"/>
      <c r="H25" s="7"/>
      <c r="I25" s="7"/>
      <c r="J25" s="7"/>
      <c r="K25" s="5"/>
    </row>
    <row r="26" spans="1:11" ht="12.75" customHeight="1">
      <c r="A26" s="4"/>
      <c r="B26" s="7"/>
      <c r="C26" s="7"/>
      <c r="D26" s="7"/>
      <c r="E26" s="7"/>
      <c r="F26" s="7"/>
      <c r="G26" s="7"/>
      <c r="H26" s="7"/>
      <c r="I26" s="7"/>
      <c r="J26" s="7"/>
      <c r="K26" s="5"/>
    </row>
    <row r="27" spans="1:11" ht="15" customHeight="1">
      <c r="A27" s="4"/>
      <c r="B27" s="11"/>
      <c r="C27" s="6"/>
      <c r="D27" s="6"/>
      <c r="E27" s="6"/>
      <c r="F27" s="29"/>
      <c r="G27" s="344"/>
      <c r="H27" s="344"/>
      <c r="I27" s="6"/>
      <c r="J27" s="6"/>
      <c r="K27" s="5"/>
    </row>
    <row r="28" spans="1:11" ht="15" customHeight="1">
      <c r="A28" s="4"/>
      <c r="B28" s="11"/>
      <c r="C28" s="6"/>
      <c r="D28" s="6"/>
      <c r="E28" s="6"/>
      <c r="F28" s="29"/>
      <c r="G28" s="30"/>
      <c r="H28" s="30"/>
      <c r="I28" s="6"/>
      <c r="J28" s="6"/>
      <c r="K28" s="5"/>
    </row>
    <row r="29" spans="1:11" ht="43.5" customHeight="1">
      <c r="A29" s="4"/>
      <c r="B29" s="345"/>
      <c r="C29" s="345"/>
      <c r="D29" s="345"/>
      <c r="E29" s="345"/>
      <c r="F29" s="345"/>
      <c r="G29" s="345"/>
      <c r="H29" s="345"/>
      <c r="I29" s="345"/>
      <c r="J29" s="345"/>
      <c r="K29" s="5"/>
    </row>
    <row r="30" spans="1:11" ht="14.25" customHeight="1">
      <c r="A30" s="4"/>
      <c r="B30" s="11"/>
      <c r="C30" s="11"/>
      <c r="D30" s="11"/>
      <c r="E30" s="11"/>
      <c r="F30" s="11"/>
      <c r="G30" s="14"/>
      <c r="H30" s="14"/>
      <c r="I30" s="14"/>
      <c r="J30" s="14"/>
      <c r="K30" s="5"/>
    </row>
    <row r="31" spans="1:11" ht="33.75" customHeight="1">
      <c r="A31" s="4"/>
      <c r="B31" s="346"/>
      <c r="C31" s="346"/>
      <c r="D31" s="346"/>
      <c r="E31" s="346"/>
      <c r="F31" s="346"/>
      <c r="G31" s="346"/>
      <c r="H31" s="346"/>
      <c r="I31" s="346"/>
      <c r="J31" s="346"/>
      <c r="K31" s="5"/>
    </row>
    <row r="32" spans="1:11" ht="10.5" customHeight="1">
      <c r="A32" s="4"/>
      <c r="B32" s="11"/>
      <c r="C32" s="14"/>
      <c r="D32" s="14"/>
      <c r="E32" s="14"/>
      <c r="F32" s="14"/>
      <c r="G32" s="14"/>
      <c r="H32" s="14"/>
      <c r="I32" s="14"/>
      <c r="J32" s="14"/>
      <c r="K32" s="5"/>
    </row>
    <row r="33" spans="1:11" ht="19.5" customHeight="1">
      <c r="A33" s="4"/>
      <c r="B33" s="347" t="s">
        <v>20</v>
      </c>
      <c r="C33" s="31" t="s">
        <v>21</v>
      </c>
      <c r="D33" s="32"/>
      <c r="E33" s="348"/>
      <c r="F33" s="348"/>
      <c r="G33" s="348"/>
      <c r="H33" s="348"/>
      <c r="I33" s="348"/>
      <c r="J33" s="348"/>
      <c r="K33" s="5"/>
    </row>
    <row r="34" spans="1:11" ht="19.5" customHeight="1">
      <c r="A34" s="4"/>
      <c r="B34" s="347"/>
      <c r="C34" s="33" t="s">
        <v>22</v>
      </c>
      <c r="D34" s="34"/>
      <c r="E34" s="349"/>
      <c r="F34" s="349"/>
      <c r="G34" s="349"/>
      <c r="H34" s="349"/>
      <c r="I34" s="349"/>
      <c r="J34" s="349"/>
      <c r="K34" s="5"/>
    </row>
    <row r="35" spans="1:11" ht="19.5" customHeight="1">
      <c r="A35" s="4"/>
      <c r="B35" s="347"/>
      <c r="C35" s="35" t="s">
        <v>23</v>
      </c>
      <c r="D35" s="36"/>
      <c r="E35" s="350"/>
      <c r="F35" s="350"/>
      <c r="G35" s="350"/>
      <c r="H35" s="350"/>
      <c r="I35" s="350"/>
      <c r="J35" s="350"/>
      <c r="K35" s="5"/>
    </row>
    <row r="36" spans="1:11" ht="19.5" customHeight="1">
      <c r="A36" s="4"/>
      <c r="B36" s="347"/>
      <c r="C36" s="37" t="s">
        <v>24</v>
      </c>
      <c r="D36" s="38"/>
      <c r="E36" s="351"/>
      <c r="F36" s="351"/>
      <c r="G36" s="351"/>
      <c r="H36" s="351"/>
      <c r="I36" s="351"/>
      <c r="J36" s="351"/>
      <c r="K36" s="5"/>
    </row>
    <row r="37" spans="1:11" ht="18.75" customHeight="1">
      <c r="A37" s="4"/>
      <c r="B37" s="352"/>
      <c r="C37" s="40"/>
      <c r="D37" s="40"/>
      <c r="E37" s="353"/>
      <c r="F37" s="353"/>
      <c r="G37" s="353"/>
      <c r="H37" s="353"/>
      <c r="I37" s="353"/>
      <c r="J37" s="353"/>
      <c r="K37" s="5"/>
    </row>
    <row r="38" spans="1:11" ht="18.75" customHeight="1">
      <c r="A38" s="4"/>
      <c r="B38" s="352"/>
      <c r="C38" s="41"/>
      <c r="D38" s="41"/>
      <c r="E38" s="353"/>
      <c r="F38" s="353"/>
      <c r="G38" s="353"/>
      <c r="H38" s="353"/>
      <c r="I38" s="353"/>
      <c r="J38" s="353"/>
      <c r="K38" s="5"/>
    </row>
    <row r="39" spans="1:11" ht="18.75" customHeight="1">
      <c r="A39" s="4"/>
      <c r="B39" s="352"/>
      <c r="C39" s="40"/>
      <c r="D39" s="40"/>
      <c r="E39" s="353"/>
      <c r="F39" s="353"/>
      <c r="G39" s="353"/>
      <c r="H39" s="353"/>
      <c r="I39" s="353"/>
      <c r="J39" s="353"/>
      <c r="K39" s="5"/>
    </row>
    <row r="40" spans="1:11" ht="18.75" customHeight="1">
      <c r="A40" s="4"/>
      <c r="B40" s="352"/>
      <c r="C40" s="40"/>
      <c r="D40" s="40"/>
      <c r="E40" s="353"/>
      <c r="F40" s="353"/>
      <c r="G40" s="353"/>
      <c r="H40" s="353"/>
      <c r="I40" s="353"/>
      <c r="J40" s="353"/>
      <c r="K40" s="5"/>
    </row>
    <row r="41" spans="1:11" ht="12" customHeight="1">
      <c r="A41" s="4"/>
      <c r="B41" s="354"/>
      <c r="C41" s="354"/>
      <c r="D41" s="6"/>
      <c r="E41" s="6"/>
      <c r="F41" s="42"/>
      <c r="G41" s="355"/>
      <c r="H41" s="355"/>
      <c r="I41" s="355"/>
      <c r="J41" s="355"/>
      <c r="K41" s="5"/>
    </row>
    <row r="42" ht="27" customHeight="1" hidden="1"/>
    <row r="43" ht="27" customHeight="1" hidden="1"/>
  </sheetData>
  <sheetProtection selectLockedCells="1" selectUnlockedCells="1"/>
  <mergeCells count="29">
    <mergeCell ref="B37:B40"/>
    <mergeCell ref="E37:J37"/>
    <mergeCell ref="E38:J38"/>
    <mergeCell ref="E39:J39"/>
    <mergeCell ref="E40:J40"/>
    <mergeCell ref="B41:C41"/>
    <mergeCell ref="G41:J41"/>
    <mergeCell ref="B22:J22"/>
    <mergeCell ref="B23:J23"/>
    <mergeCell ref="G27:H27"/>
    <mergeCell ref="B29:J29"/>
    <mergeCell ref="B31:J31"/>
    <mergeCell ref="B33:B36"/>
    <mergeCell ref="E33:J33"/>
    <mergeCell ref="E34:J34"/>
    <mergeCell ref="E35:J35"/>
    <mergeCell ref="E36:J36"/>
    <mergeCell ref="H14:J14"/>
    <mergeCell ref="F16:G16"/>
    <mergeCell ref="H16:J16"/>
    <mergeCell ref="B19:J19"/>
    <mergeCell ref="B20:J20"/>
    <mergeCell ref="B21:J21"/>
    <mergeCell ref="B2:B3"/>
    <mergeCell ref="H3:J3"/>
    <mergeCell ref="B8:G8"/>
    <mergeCell ref="B11:F11"/>
    <mergeCell ref="H11:J11"/>
    <mergeCell ref="H12:J12"/>
  </mergeCells>
  <dataValidations count="1">
    <dataValidation operator="equal" allowBlank="1" showErrorMessage="1" sqref="H14 H16">
      <formula1>0</formula1>
    </dataValidation>
  </dataValidations>
  <printOptions/>
  <pageMargins left="0.3" right="0.19652777777777777" top="0.31527777777777777" bottom="0.43333333333333335" header="0.5118055555555555" footer="0.5118055555555555"/>
  <pageSetup horizontalDpi="300" verticalDpi="300" orientation="portrait" paperSize="9" scale="104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3"/>
  <sheetViews>
    <sheetView zoomScalePageLayoutView="0" workbookViewId="0" topLeftCell="A16">
      <selection activeCell="A26" sqref="A26"/>
    </sheetView>
  </sheetViews>
  <sheetFormatPr defaultColWidth="9.00390625" defaultRowHeight="12.75"/>
  <cols>
    <col min="1" max="1" width="107.25390625" style="0" customWidth="1"/>
  </cols>
  <sheetData>
    <row r="1" ht="15">
      <c r="A1" s="304" t="s">
        <v>478</v>
      </c>
    </row>
    <row r="2" ht="15">
      <c r="A2" s="304"/>
    </row>
    <row r="3" ht="19.5" customHeight="1"/>
    <row r="4" ht="15">
      <c r="A4" s="310" t="s">
        <v>479</v>
      </c>
    </row>
    <row r="5" ht="15">
      <c r="A5" s="310"/>
    </row>
    <row r="6" ht="20.25" customHeight="1">
      <c r="A6" s="308" t="s">
        <v>480</v>
      </c>
    </row>
    <row r="7" ht="11.25" customHeight="1">
      <c r="A7" s="308"/>
    </row>
    <row r="8" ht="17.25" customHeight="1">
      <c r="A8" s="308" t="s">
        <v>481</v>
      </c>
    </row>
    <row r="9" ht="14.25">
      <c r="A9" s="308" t="s">
        <v>482</v>
      </c>
    </row>
    <row r="10" ht="14.25">
      <c r="A10" s="308" t="s">
        <v>483</v>
      </c>
    </row>
    <row r="11" ht="15.75" customHeight="1">
      <c r="A11" s="308" t="s">
        <v>484</v>
      </c>
    </row>
    <row r="12" ht="14.25">
      <c r="A12" s="308" t="s">
        <v>485</v>
      </c>
    </row>
    <row r="13" ht="14.25">
      <c r="A13" s="308" t="s">
        <v>486</v>
      </c>
    </row>
    <row r="14" ht="16.5" customHeight="1">
      <c r="A14" s="308" t="s">
        <v>487</v>
      </c>
    </row>
    <row r="15" ht="16.5" customHeight="1">
      <c r="A15" s="308" t="s">
        <v>488</v>
      </c>
    </row>
    <row r="16" ht="15.75" customHeight="1">
      <c r="A16" s="308" t="s">
        <v>489</v>
      </c>
    </row>
    <row r="17" ht="15.75" customHeight="1">
      <c r="A17" s="308" t="s">
        <v>490</v>
      </c>
    </row>
    <row r="18" ht="15" customHeight="1">
      <c r="A18" s="308" t="s">
        <v>491</v>
      </c>
    </row>
    <row r="19" ht="16.5" customHeight="1">
      <c r="A19" s="308" t="s">
        <v>492</v>
      </c>
    </row>
    <row r="20" ht="17.25" customHeight="1">
      <c r="A20" s="308" t="s">
        <v>493</v>
      </c>
    </row>
    <row r="21" ht="14.25">
      <c r="A21" s="308" t="s">
        <v>494</v>
      </c>
    </row>
    <row r="22" ht="14.25">
      <c r="A22" s="308" t="s">
        <v>495</v>
      </c>
    </row>
    <row r="23" ht="14.25">
      <c r="A23" s="308" t="s">
        <v>496</v>
      </c>
    </row>
    <row r="24" ht="14.25">
      <c r="A24" s="308" t="s">
        <v>497</v>
      </c>
    </row>
    <row r="25" ht="9.75" customHeight="1">
      <c r="A25" s="308"/>
    </row>
    <row r="26" ht="18" customHeight="1">
      <c r="A26" s="308" t="s">
        <v>498</v>
      </c>
    </row>
    <row r="27" ht="14.25">
      <c r="A27" s="308" t="s">
        <v>499</v>
      </c>
    </row>
    <row r="28" ht="16.5" customHeight="1">
      <c r="A28" s="308" t="s">
        <v>500</v>
      </c>
    </row>
    <row r="29" ht="17.25" customHeight="1">
      <c r="A29" s="308" t="s">
        <v>501</v>
      </c>
    </row>
    <row r="30" ht="15" customHeight="1">
      <c r="A30" s="308" t="s">
        <v>502</v>
      </c>
    </row>
    <row r="31" ht="16.5" customHeight="1">
      <c r="A31" s="308" t="s">
        <v>503</v>
      </c>
    </row>
    <row r="32" ht="16.5" customHeight="1">
      <c r="A32" s="308" t="s">
        <v>504</v>
      </c>
    </row>
    <row r="33" ht="16.5" customHeight="1">
      <c r="A33" s="308" t="s">
        <v>505</v>
      </c>
    </row>
    <row r="34" ht="14.25">
      <c r="A34" s="308"/>
    </row>
    <row r="35" ht="14.25">
      <c r="A35" s="308"/>
    </row>
    <row r="36" ht="14.25">
      <c r="A36" s="308" t="s">
        <v>506</v>
      </c>
    </row>
    <row r="37" ht="9.75" customHeight="1">
      <c r="A37" s="308"/>
    </row>
    <row r="38" ht="16.5" customHeight="1">
      <c r="A38" s="308" t="s">
        <v>507</v>
      </c>
    </row>
    <row r="39" ht="16.5" customHeight="1">
      <c r="A39" s="308" t="s">
        <v>508</v>
      </c>
    </row>
    <row r="40" ht="16.5" customHeight="1">
      <c r="A40" s="308" t="s">
        <v>509</v>
      </c>
    </row>
    <row r="41" ht="16.5" customHeight="1">
      <c r="A41" s="308" t="s">
        <v>510</v>
      </c>
    </row>
    <row r="42" ht="16.5" customHeight="1">
      <c r="A42" s="308" t="s">
        <v>511</v>
      </c>
    </row>
    <row r="43" ht="32.25" customHeight="1">
      <c r="A43" s="314" t="s">
        <v>512</v>
      </c>
    </row>
    <row r="45" ht="15" customHeight="1"/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53"/>
  <sheetViews>
    <sheetView zoomScalePageLayoutView="0" workbookViewId="0" topLeftCell="A16">
      <selection activeCell="B14" sqref="B14"/>
    </sheetView>
  </sheetViews>
  <sheetFormatPr defaultColWidth="9.00390625" defaultRowHeight="12.75"/>
  <cols>
    <col min="1" max="1" width="114.375" style="0" customWidth="1"/>
  </cols>
  <sheetData>
    <row r="1" ht="15">
      <c r="A1" s="304" t="s">
        <v>513</v>
      </c>
    </row>
    <row r="2" ht="9.75" customHeight="1">
      <c r="A2" s="304"/>
    </row>
    <row r="3" ht="14.25">
      <c r="A3" s="308" t="s">
        <v>514</v>
      </c>
    </row>
    <row r="4" ht="11.25" customHeight="1">
      <c r="A4" s="310"/>
    </row>
    <row r="5" ht="14.25">
      <c r="A5" s="308" t="s">
        <v>515</v>
      </c>
    </row>
    <row r="6" ht="14.25">
      <c r="A6" s="308" t="s">
        <v>516</v>
      </c>
    </row>
    <row r="7" ht="14.25">
      <c r="A7" s="308" t="s">
        <v>517</v>
      </c>
    </row>
    <row r="8" ht="14.25">
      <c r="A8" s="308" t="s">
        <v>518</v>
      </c>
    </row>
    <row r="9" ht="14.25">
      <c r="A9" s="308" t="s">
        <v>519</v>
      </c>
    </row>
    <row r="10" ht="14.25">
      <c r="A10" s="308" t="s">
        <v>520</v>
      </c>
    </row>
    <row r="11" ht="14.25">
      <c r="A11" s="308" t="s">
        <v>521</v>
      </c>
    </row>
    <row r="12" ht="14.25">
      <c r="A12" s="308" t="s">
        <v>522</v>
      </c>
    </row>
    <row r="13" ht="14.25">
      <c r="A13" s="308" t="s">
        <v>523</v>
      </c>
    </row>
    <row r="14" ht="14.25">
      <c r="A14" s="308" t="s">
        <v>524</v>
      </c>
    </row>
    <row r="15" ht="14.25">
      <c r="A15" s="308" t="s">
        <v>525</v>
      </c>
    </row>
    <row r="16" ht="14.25">
      <c r="A16" s="308" t="s">
        <v>526</v>
      </c>
    </row>
    <row r="17" ht="14.25">
      <c r="A17" s="308" t="s">
        <v>527</v>
      </c>
    </row>
    <row r="18" ht="14.25">
      <c r="A18" s="308" t="s">
        <v>528</v>
      </c>
    </row>
    <row r="19" ht="14.25">
      <c r="A19" s="308" t="s">
        <v>529</v>
      </c>
    </row>
    <row r="20" ht="14.25">
      <c r="A20" s="308" t="s">
        <v>530</v>
      </c>
    </row>
    <row r="21" ht="14.25">
      <c r="A21" s="308" t="s">
        <v>531</v>
      </c>
    </row>
    <row r="22" ht="14.25">
      <c r="A22" s="308" t="s">
        <v>532</v>
      </c>
    </row>
    <row r="23" ht="14.25">
      <c r="A23" s="308" t="s">
        <v>533</v>
      </c>
    </row>
    <row r="24" ht="14.25">
      <c r="A24" s="308" t="s">
        <v>534</v>
      </c>
    </row>
    <row r="25" ht="14.25">
      <c r="A25" s="308" t="s">
        <v>535</v>
      </c>
    </row>
    <row r="26" ht="14.25">
      <c r="A26" s="308" t="s">
        <v>536</v>
      </c>
    </row>
    <row r="27" ht="14.25">
      <c r="A27" s="308" t="s">
        <v>537</v>
      </c>
    </row>
    <row r="28" ht="14.25">
      <c r="A28" s="308" t="s">
        <v>538</v>
      </c>
    </row>
    <row r="29" ht="14.25">
      <c r="A29" s="308" t="s">
        <v>539</v>
      </c>
    </row>
    <row r="30" ht="14.25">
      <c r="A30" s="308" t="s">
        <v>540</v>
      </c>
    </row>
    <row r="31" ht="14.25">
      <c r="A31" s="315" t="s">
        <v>541</v>
      </c>
    </row>
    <row r="32" ht="15.75" customHeight="1">
      <c r="A32" s="316" t="s">
        <v>542</v>
      </c>
    </row>
    <row r="33" ht="14.25" customHeight="1">
      <c r="A33" s="316" t="s">
        <v>543</v>
      </c>
    </row>
    <row r="34" ht="14.25">
      <c r="A34" s="315" t="s">
        <v>544</v>
      </c>
    </row>
    <row r="35" ht="14.25">
      <c r="A35" s="311" t="s">
        <v>545</v>
      </c>
    </row>
    <row r="36" ht="14.25">
      <c r="A36" s="311" t="s">
        <v>546</v>
      </c>
    </row>
    <row r="37" ht="14.25">
      <c r="A37" s="311" t="s">
        <v>547</v>
      </c>
    </row>
    <row r="38" ht="14.25">
      <c r="A38" s="311" t="s">
        <v>548</v>
      </c>
    </row>
    <row r="39" ht="16.5" customHeight="1">
      <c r="A39" s="317" t="s">
        <v>549</v>
      </c>
    </row>
    <row r="40" ht="13.5" customHeight="1">
      <c r="A40" s="318" t="s">
        <v>550</v>
      </c>
    </row>
    <row r="41" ht="14.25">
      <c r="A41" s="308"/>
    </row>
    <row r="42" ht="15">
      <c r="A42" s="310" t="s">
        <v>551</v>
      </c>
    </row>
    <row r="43" ht="12.75" customHeight="1">
      <c r="A43" s="308"/>
    </row>
    <row r="44" ht="14.25">
      <c r="A44" s="319" t="s">
        <v>552</v>
      </c>
    </row>
    <row r="45" ht="14.25" customHeight="1">
      <c r="A45" s="319" t="s">
        <v>553</v>
      </c>
    </row>
    <row r="46" ht="14.25">
      <c r="A46" s="319" t="s">
        <v>554</v>
      </c>
    </row>
    <row r="47" ht="14.25">
      <c r="A47" s="319" t="s">
        <v>555</v>
      </c>
    </row>
    <row r="48" ht="14.25">
      <c r="A48" s="319" t="s">
        <v>556</v>
      </c>
    </row>
    <row r="49" ht="14.25">
      <c r="A49" s="319" t="s">
        <v>557</v>
      </c>
    </row>
    <row r="50" ht="14.25">
      <c r="A50" s="319" t="s">
        <v>558</v>
      </c>
    </row>
    <row r="51" ht="14.25">
      <c r="A51" s="319" t="s">
        <v>559</v>
      </c>
    </row>
    <row r="52" ht="14.25">
      <c r="A52" s="308" t="s">
        <v>560</v>
      </c>
    </row>
    <row r="53" ht="14.25">
      <c r="A53" s="320" t="s">
        <v>561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3">
      <selection activeCell="A17" sqref="A17"/>
    </sheetView>
  </sheetViews>
  <sheetFormatPr defaultColWidth="9.00390625" defaultRowHeight="12.75"/>
  <cols>
    <col min="1" max="1" width="104.25390625" style="0" customWidth="1"/>
  </cols>
  <sheetData>
    <row r="1" ht="15">
      <c r="A1" s="304" t="s">
        <v>562</v>
      </c>
    </row>
    <row r="2" ht="8.25" customHeight="1">
      <c r="A2" s="304"/>
    </row>
    <row r="3" ht="15">
      <c r="A3" s="310" t="s">
        <v>563</v>
      </c>
    </row>
    <row r="4" ht="14.25">
      <c r="A4" s="308" t="s">
        <v>564</v>
      </c>
    </row>
    <row r="5" ht="14.25">
      <c r="A5" s="308" t="s">
        <v>565</v>
      </c>
    </row>
    <row r="6" ht="14.25">
      <c r="A6" s="308" t="s">
        <v>566</v>
      </c>
    </row>
    <row r="7" ht="14.25">
      <c r="A7" s="308" t="s">
        <v>567</v>
      </c>
    </row>
    <row r="8" ht="14.25">
      <c r="A8" s="308" t="s">
        <v>568</v>
      </c>
    </row>
    <row r="9" ht="14.25">
      <c r="A9" s="308" t="s">
        <v>569</v>
      </c>
    </row>
    <row r="10" ht="14.25">
      <c r="A10" s="308" t="s">
        <v>570</v>
      </c>
    </row>
    <row r="11" ht="14.25">
      <c r="A11" s="308" t="s">
        <v>571</v>
      </c>
    </row>
    <row r="12" ht="14.25">
      <c r="A12" s="308" t="s">
        <v>572</v>
      </c>
    </row>
    <row r="13" ht="14.25">
      <c r="A13" s="308" t="s">
        <v>573</v>
      </c>
    </row>
    <row r="14" ht="14.25">
      <c r="A14" s="308" t="s">
        <v>574</v>
      </c>
    </row>
    <row r="15" ht="14.25">
      <c r="A15" s="308" t="s">
        <v>575</v>
      </c>
    </row>
    <row r="16" ht="14.25">
      <c r="A16" s="308" t="s">
        <v>576</v>
      </c>
    </row>
    <row r="17" ht="14.25">
      <c r="A17" s="308" t="s">
        <v>577</v>
      </c>
    </row>
    <row r="18" ht="14.25">
      <c r="A18" s="308" t="s">
        <v>578</v>
      </c>
    </row>
    <row r="19" ht="14.25">
      <c r="A19" s="308" t="s">
        <v>579</v>
      </c>
    </row>
    <row r="20" ht="14.25">
      <c r="A20" s="308" t="s">
        <v>580</v>
      </c>
    </row>
    <row r="21" ht="14.25">
      <c r="A21" s="308" t="s">
        <v>581</v>
      </c>
    </row>
    <row r="22" ht="14.25">
      <c r="A22" s="308" t="s">
        <v>582</v>
      </c>
    </row>
    <row r="23" ht="14.25">
      <c r="A23" s="308" t="s">
        <v>583</v>
      </c>
    </row>
    <row r="24" ht="14.25">
      <c r="A24" s="308" t="s">
        <v>584</v>
      </c>
    </row>
    <row r="25" ht="14.25">
      <c r="A25" s="308" t="s">
        <v>585</v>
      </c>
    </row>
    <row r="26" ht="15.75" customHeight="1">
      <c r="A26" s="308" t="s">
        <v>586</v>
      </c>
    </row>
    <row r="27" ht="14.25" customHeight="1">
      <c r="A27" s="308"/>
    </row>
    <row r="28" ht="15">
      <c r="A28" s="310" t="s">
        <v>587</v>
      </c>
    </row>
    <row r="29" ht="15" customHeight="1">
      <c r="A29" s="308" t="s">
        <v>588</v>
      </c>
    </row>
    <row r="30" ht="15" customHeight="1">
      <c r="A30" s="308" t="s">
        <v>589</v>
      </c>
    </row>
    <row r="31" ht="15" customHeight="1">
      <c r="A31" s="308" t="s">
        <v>590</v>
      </c>
    </row>
    <row r="32" ht="15" customHeight="1">
      <c r="A32" s="308" t="s">
        <v>591</v>
      </c>
    </row>
    <row r="33" ht="14.25" customHeight="1">
      <c r="A33" s="308" t="s">
        <v>592</v>
      </c>
    </row>
    <row r="34" ht="14.25">
      <c r="A34" s="308" t="s">
        <v>593</v>
      </c>
    </row>
    <row r="35" ht="14.25">
      <c r="A35" s="308" t="s">
        <v>594</v>
      </c>
    </row>
    <row r="36" ht="14.25">
      <c r="A36" s="308" t="s">
        <v>595</v>
      </c>
    </row>
    <row r="37" ht="13.5" customHeight="1">
      <c r="A37" s="315"/>
    </row>
    <row r="38" ht="18.75" customHeight="1">
      <c r="A38" s="310" t="s">
        <v>596</v>
      </c>
    </row>
    <row r="39" ht="15" customHeight="1">
      <c r="A39" s="308" t="s">
        <v>597</v>
      </c>
    </row>
    <row r="40" ht="15" customHeight="1">
      <c r="A40" s="308" t="s">
        <v>598</v>
      </c>
    </row>
    <row r="41" ht="14.25">
      <c r="A41" s="308" t="s">
        <v>599</v>
      </c>
    </row>
    <row r="43" ht="19.5" customHeight="1"/>
    <row r="46" ht="14.25" customHeight="1"/>
    <row r="48" ht="14.25" customHeight="1"/>
    <row r="50" ht="15" customHeight="1"/>
    <row r="54" ht="15" customHeight="1"/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51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104.375" style="0" customWidth="1"/>
  </cols>
  <sheetData>
    <row r="1" ht="15">
      <c r="A1" s="304" t="s">
        <v>600</v>
      </c>
    </row>
    <row r="2" ht="15">
      <c r="A2" s="310" t="s">
        <v>601</v>
      </c>
    </row>
    <row r="3" ht="14.25">
      <c r="A3" s="308" t="s">
        <v>602</v>
      </c>
    </row>
    <row r="4" ht="14.25">
      <c r="A4" s="308" t="s">
        <v>603</v>
      </c>
    </row>
    <row r="5" ht="14.25">
      <c r="A5" s="308" t="s">
        <v>604</v>
      </c>
    </row>
    <row r="6" ht="14.25">
      <c r="A6" s="308" t="s">
        <v>605</v>
      </c>
    </row>
    <row r="7" ht="14.25">
      <c r="A7" s="308" t="s">
        <v>606</v>
      </c>
    </row>
    <row r="8" ht="14.25">
      <c r="A8" s="308" t="s">
        <v>607</v>
      </c>
    </row>
    <row r="9" ht="14.25">
      <c r="A9" s="308" t="s">
        <v>608</v>
      </c>
    </row>
    <row r="10" ht="15" customHeight="1">
      <c r="A10" s="308" t="s">
        <v>609</v>
      </c>
    </row>
    <row r="11" ht="14.25">
      <c r="A11" s="308" t="s">
        <v>610</v>
      </c>
    </row>
    <row r="12" ht="16.5" customHeight="1">
      <c r="A12" s="308" t="s">
        <v>611</v>
      </c>
    </row>
    <row r="13" ht="14.25">
      <c r="A13" s="308" t="s">
        <v>612</v>
      </c>
    </row>
    <row r="14" ht="14.25">
      <c r="A14" s="308" t="s">
        <v>613</v>
      </c>
    </row>
    <row r="15" ht="14.25">
      <c r="A15" s="308" t="s">
        <v>614</v>
      </c>
    </row>
    <row r="16" ht="14.25">
      <c r="A16" s="308" t="s">
        <v>615</v>
      </c>
    </row>
    <row r="17" ht="14.25" customHeight="1">
      <c r="A17" s="308" t="s">
        <v>616</v>
      </c>
    </row>
    <row r="18" ht="14.25">
      <c r="A18" s="308" t="s">
        <v>617</v>
      </c>
    </row>
    <row r="19" ht="14.25">
      <c r="A19" s="308" t="s">
        <v>618</v>
      </c>
    </row>
    <row r="20" ht="14.25" customHeight="1">
      <c r="A20" s="308" t="s">
        <v>619</v>
      </c>
    </row>
    <row r="21" ht="14.25">
      <c r="A21" s="308" t="s">
        <v>620</v>
      </c>
    </row>
    <row r="22" ht="14.25">
      <c r="A22" s="308" t="s">
        <v>621</v>
      </c>
    </row>
    <row r="23" ht="14.25">
      <c r="A23" s="308" t="s">
        <v>622</v>
      </c>
    </row>
    <row r="24" ht="16.5" customHeight="1">
      <c r="A24" s="308" t="s">
        <v>623</v>
      </c>
    </row>
    <row r="25" ht="14.25" customHeight="1">
      <c r="A25" s="308" t="s">
        <v>624</v>
      </c>
    </row>
    <row r="26" ht="15.75" customHeight="1">
      <c r="A26" s="308" t="s">
        <v>625</v>
      </c>
    </row>
    <row r="27" ht="14.25">
      <c r="A27" s="308" t="s">
        <v>626</v>
      </c>
    </row>
    <row r="28" ht="14.25" customHeight="1">
      <c r="A28" s="308" t="s">
        <v>627</v>
      </c>
    </row>
    <row r="29" ht="15.75" customHeight="1">
      <c r="A29" s="308" t="s">
        <v>628</v>
      </c>
    </row>
    <row r="30" ht="15.75" customHeight="1">
      <c r="A30" s="308" t="s">
        <v>629</v>
      </c>
    </row>
    <row r="31" ht="14.25">
      <c r="A31" s="308" t="s">
        <v>630</v>
      </c>
    </row>
    <row r="32" ht="14.25">
      <c r="A32" s="308" t="s">
        <v>631</v>
      </c>
    </row>
    <row r="33" ht="14.25">
      <c r="A33" s="308" t="s">
        <v>632</v>
      </c>
    </row>
    <row r="34" ht="14.25">
      <c r="A34" s="308" t="s">
        <v>633</v>
      </c>
    </row>
    <row r="35" ht="14.25">
      <c r="A35" s="308" t="s">
        <v>634</v>
      </c>
    </row>
    <row r="36" ht="14.25">
      <c r="A36" s="308" t="s">
        <v>635</v>
      </c>
    </row>
    <row r="37" ht="14.25">
      <c r="A37" s="308" t="s">
        <v>636</v>
      </c>
    </row>
    <row r="38" ht="14.25">
      <c r="A38" s="308" t="s">
        <v>637</v>
      </c>
    </row>
    <row r="39" ht="14.25">
      <c r="A39" s="308" t="s">
        <v>638</v>
      </c>
    </row>
    <row r="40" ht="14.25">
      <c r="A40" s="308" t="s">
        <v>639</v>
      </c>
    </row>
    <row r="41" ht="15" customHeight="1">
      <c r="A41" s="308" t="s">
        <v>640</v>
      </c>
    </row>
    <row r="42" ht="15" customHeight="1">
      <c r="A42" s="308" t="s">
        <v>641</v>
      </c>
    </row>
    <row r="43" ht="13.5" customHeight="1">
      <c r="A43" s="308" t="s">
        <v>642</v>
      </c>
    </row>
    <row r="44" ht="15" customHeight="1">
      <c r="A44" s="308" t="s">
        <v>643</v>
      </c>
    </row>
    <row r="45" ht="14.25">
      <c r="A45" s="308" t="s">
        <v>644</v>
      </c>
    </row>
    <row r="46" ht="14.25">
      <c r="A46" s="308" t="s">
        <v>645</v>
      </c>
    </row>
    <row r="47" ht="14.25">
      <c r="A47" s="308" t="s">
        <v>646</v>
      </c>
    </row>
    <row r="48" ht="14.25">
      <c r="A48" s="308" t="s">
        <v>647</v>
      </c>
    </row>
    <row r="49" ht="14.25">
      <c r="A49" s="308" t="s">
        <v>648</v>
      </c>
    </row>
    <row r="50" ht="14.25">
      <c r="A50" s="308" t="s">
        <v>649</v>
      </c>
    </row>
    <row r="51" ht="14.25">
      <c r="A51" s="308" t="s">
        <v>650</v>
      </c>
    </row>
    <row r="52" ht="16.5" customHeight="1"/>
  </sheetData>
  <sheetProtection selectLockedCells="1" selectUnlockedCells="1"/>
  <printOptions/>
  <pageMargins left="0.7875" right="0.7875" top="0.9840277777777777" bottom="0.7875" header="0.5118055555555555" footer="0.5118055555555555"/>
  <pageSetup horizontalDpi="300" verticalDpi="300" orientation="portrait" paperSize="9" scale="97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102.00390625" style="0" customWidth="1"/>
  </cols>
  <sheetData>
    <row r="1" ht="15">
      <c r="A1" s="304" t="s">
        <v>651</v>
      </c>
    </row>
    <row r="2" ht="14.25">
      <c r="A2" s="308"/>
    </row>
    <row r="3" ht="15">
      <c r="A3" s="310" t="s">
        <v>347</v>
      </c>
    </row>
    <row r="4" ht="17.25" customHeight="1">
      <c r="A4" s="308" t="s">
        <v>652</v>
      </c>
    </row>
    <row r="5" ht="14.25">
      <c r="A5" s="308" t="s">
        <v>653</v>
      </c>
    </row>
    <row r="6" ht="21.75" customHeight="1">
      <c r="A6" s="308"/>
    </row>
    <row r="7" ht="15">
      <c r="A7" s="310" t="s">
        <v>654</v>
      </c>
    </row>
    <row r="8" ht="14.25">
      <c r="A8" s="308" t="s">
        <v>655</v>
      </c>
    </row>
    <row r="9" ht="14.25">
      <c r="A9" s="308" t="s">
        <v>656</v>
      </c>
    </row>
    <row r="10" ht="14.25">
      <c r="A10" s="308" t="s">
        <v>657</v>
      </c>
    </row>
    <row r="11" ht="15.75" customHeight="1">
      <c r="A11" s="308" t="s">
        <v>658</v>
      </c>
    </row>
    <row r="12" ht="15.75" customHeight="1">
      <c r="A12" s="308" t="s">
        <v>659</v>
      </c>
    </row>
    <row r="13" ht="14.25">
      <c r="A13" s="308" t="s">
        <v>660</v>
      </c>
    </row>
    <row r="14" ht="14.25">
      <c r="A14" s="308" t="s">
        <v>661</v>
      </c>
    </row>
    <row r="15" ht="14.25">
      <c r="A15" s="308" t="s">
        <v>662</v>
      </c>
    </row>
    <row r="16" ht="14.25">
      <c r="A16" s="308" t="s">
        <v>663</v>
      </c>
    </row>
    <row r="17" ht="14.25">
      <c r="A17" s="308" t="s">
        <v>664</v>
      </c>
    </row>
    <row r="20" ht="16.5" customHeight="1"/>
    <row r="23" ht="16.5" customHeight="1"/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1"/>
  <sheetViews>
    <sheetView showGridLines="0" zoomScale="90" zoomScaleNormal="90" zoomScalePageLayoutView="0" workbookViewId="0" topLeftCell="A23">
      <selection activeCell="N13" sqref="N13"/>
    </sheetView>
  </sheetViews>
  <sheetFormatPr defaultColWidth="0" defaultRowHeight="12.75"/>
  <cols>
    <col min="1" max="1" width="3.75390625" style="43" customWidth="1"/>
    <col min="2" max="2" width="14.875" style="44" customWidth="1"/>
    <col min="3" max="3" width="16.75390625" style="44" customWidth="1"/>
    <col min="4" max="4" width="5.75390625" style="44" customWidth="1"/>
    <col min="5" max="5" width="6.75390625" style="45" customWidth="1"/>
    <col min="6" max="6" width="11.625" style="45" customWidth="1"/>
    <col min="7" max="7" width="9.75390625" style="45" customWidth="1"/>
    <col min="8" max="8" width="8.75390625" style="45" customWidth="1"/>
    <col min="9" max="9" width="10.75390625" style="45" customWidth="1"/>
    <col min="10" max="10" width="9.875" style="44" customWidth="1"/>
    <col min="11" max="11" width="9.00390625" style="46" customWidth="1"/>
    <col min="12" max="12" width="2.125" style="46" customWidth="1"/>
    <col min="13" max="13" width="6.25390625" style="46" customWidth="1"/>
    <col min="14" max="14" width="22.625" style="46" customWidth="1"/>
    <col min="15" max="15" width="2.375" style="47" customWidth="1"/>
    <col min="16" max="16384" width="0" style="43" hidden="1" customWidth="1"/>
  </cols>
  <sheetData>
    <row r="1" spans="2:14" ht="13.5" customHeight="1">
      <c r="B1" s="48"/>
      <c r="C1" s="48"/>
      <c r="D1" s="48"/>
      <c r="E1" s="49"/>
      <c r="F1" s="49"/>
      <c r="G1" s="49"/>
      <c r="H1" s="49"/>
      <c r="I1" s="49"/>
      <c r="J1" s="50"/>
      <c r="K1" s="50"/>
      <c r="L1" s="50"/>
      <c r="M1" s="50"/>
      <c r="N1" s="50" t="s">
        <v>25</v>
      </c>
    </row>
    <row r="2" spans="2:14" ht="6" customHeight="1" hidden="1">
      <c r="B2" s="48"/>
      <c r="C2" s="48"/>
      <c r="D2" s="48"/>
      <c r="E2" s="49"/>
      <c r="F2" s="49"/>
      <c r="G2" s="49"/>
      <c r="H2" s="49"/>
      <c r="I2" s="49"/>
      <c r="J2" s="48"/>
      <c r="K2" s="48"/>
      <c r="L2" s="48"/>
      <c r="M2" s="48"/>
      <c r="N2" s="48"/>
    </row>
    <row r="3" spans="2:14" ht="12.75" hidden="1">
      <c r="B3" s="48"/>
      <c r="C3" s="48"/>
      <c r="D3" s="48"/>
      <c r="E3" s="49"/>
      <c r="F3" s="49"/>
      <c r="G3" s="49"/>
      <c r="H3" s="49"/>
      <c r="I3" s="51"/>
      <c r="J3" s="48"/>
      <c r="K3" s="48"/>
      <c r="L3" s="48"/>
      <c r="M3" s="48"/>
      <c r="N3" s="48"/>
    </row>
    <row r="4" spans="2:14" ht="15.75" customHeight="1" hidden="1">
      <c r="B4" s="48"/>
      <c r="C4" s="48"/>
      <c r="D4" s="48"/>
      <c r="E4" s="49"/>
      <c r="F4" s="49"/>
      <c r="G4" s="49"/>
      <c r="H4" s="49"/>
      <c r="I4" s="49"/>
      <c r="J4" s="48"/>
      <c r="K4" s="48"/>
      <c r="L4" s="48"/>
      <c r="M4" s="48"/>
      <c r="N4" s="48"/>
    </row>
    <row r="5" spans="2:15" s="52" customFormat="1" ht="22.5" customHeight="1">
      <c r="B5" s="53" t="s">
        <v>26</v>
      </c>
      <c r="C5" s="48"/>
      <c r="D5" s="48"/>
      <c r="E5" s="49"/>
      <c r="F5" s="49"/>
      <c r="G5" s="49"/>
      <c r="H5" s="49"/>
      <c r="I5" s="49"/>
      <c r="J5" s="48"/>
      <c r="K5" s="48"/>
      <c r="L5" s="48"/>
      <c r="M5" s="48"/>
      <c r="N5" s="54"/>
      <c r="O5" s="55"/>
    </row>
    <row r="6" spans="2:14" ht="38.25" customHeight="1">
      <c r="B6" s="56"/>
      <c r="C6" s="56" t="s">
        <v>27</v>
      </c>
      <c r="D6" s="356" t="s">
        <v>28</v>
      </c>
      <c r="E6" s="356"/>
      <c r="F6" s="356"/>
      <c r="G6" s="356" t="s">
        <v>29</v>
      </c>
      <c r="H6" s="356"/>
      <c r="I6" s="356" t="s">
        <v>30</v>
      </c>
      <c r="J6" s="356"/>
      <c r="K6" s="356"/>
      <c r="L6" s="57"/>
      <c r="M6" s="57"/>
      <c r="N6" s="57"/>
    </row>
    <row r="7" spans="2:14" ht="18" customHeight="1">
      <c r="B7" s="58" t="s">
        <v>31</v>
      </c>
      <c r="C7" s="58" t="s">
        <v>32</v>
      </c>
      <c r="D7" s="357">
        <v>1</v>
      </c>
      <c r="E7" s="357"/>
      <c r="F7" s="357"/>
      <c r="G7" s="357">
        <v>2</v>
      </c>
      <c r="H7" s="357"/>
      <c r="I7" s="358">
        <v>3</v>
      </c>
      <c r="J7" s="358"/>
      <c r="K7" s="358"/>
      <c r="L7" s="59"/>
      <c r="M7" s="60"/>
      <c r="N7" s="61" t="s">
        <v>33</v>
      </c>
    </row>
    <row r="8" spans="2:15" ht="27" customHeight="1">
      <c r="B8" s="62" t="s">
        <v>34</v>
      </c>
      <c r="C8" s="58">
        <v>71</v>
      </c>
      <c r="D8" s="359">
        <v>536414</v>
      </c>
      <c r="E8" s="359"/>
      <c r="F8" s="359"/>
      <c r="G8" s="360">
        <v>61291</v>
      </c>
      <c r="H8" s="360"/>
      <c r="I8" s="360">
        <v>404597</v>
      </c>
      <c r="J8" s="360"/>
      <c r="K8" s="360"/>
      <c r="L8" s="51"/>
      <c r="M8" s="63" t="s">
        <v>666</v>
      </c>
      <c r="N8" s="64" t="s">
        <v>35</v>
      </c>
      <c r="O8" s="55"/>
    </row>
    <row r="9" spans="2:15" ht="37.5" customHeight="1">
      <c r="B9" s="62" t="s">
        <v>36</v>
      </c>
      <c r="C9" s="58">
        <v>72</v>
      </c>
      <c r="D9" s="359">
        <v>10731</v>
      </c>
      <c r="E9" s="359"/>
      <c r="F9" s="359"/>
      <c r="G9" s="361">
        <v>30622</v>
      </c>
      <c r="H9" s="361"/>
      <c r="I9" s="361">
        <v>39172</v>
      </c>
      <c r="J9" s="361"/>
      <c r="K9" s="361"/>
      <c r="L9" s="65"/>
      <c r="M9" s="362" t="s">
        <v>37</v>
      </c>
      <c r="N9" s="362"/>
      <c r="O9" s="66"/>
    </row>
    <row r="10" spans="2:14" ht="28.5" customHeight="1">
      <c r="B10" s="53" t="s">
        <v>38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2:14" ht="28.5" customHeight="1">
      <c r="B11" s="68"/>
      <c r="C11" s="69"/>
      <c r="D11" s="363" t="s">
        <v>27</v>
      </c>
      <c r="E11" s="363" t="s">
        <v>39</v>
      </c>
      <c r="F11" s="364" t="s">
        <v>40</v>
      </c>
      <c r="G11" s="364"/>
      <c r="H11" s="364"/>
      <c r="I11" s="364"/>
      <c r="J11" s="364"/>
      <c r="K11" s="364"/>
      <c r="L11" s="57"/>
      <c r="M11" s="57"/>
      <c r="N11" s="57"/>
    </row>
    <row r="12" spans="2:14" ht="18" customHeight="1">
      <c r="B12" s="70"/>
      <c r="C12" s="71"/>
      <c r="D12" s="363"/>
      <c r="E12" s="363"/>
      <c r="F12" s="365" t="s">
        <v>41</v>
      </c>
      <c r="G12" s="363" t="s">
        <v>42</v>
      </c>
      <c r="H12" s="363" t="s">
        <v>43</v>
      </c>
      <c r="I12" s="363"/>
      <c r="J12" s="363"/>
      <c r="K12" s="363"/>
      <c r="L12" s="59"/>
      <c r="M12" s="59"/>
      <c r="N12" s="59"/>
    </row>
    <row r="13" spans="2:14" ht="39" customHeight="1">
      <c r="B13" s="72"/>
      <c r="C13" s="73"/>
      <c r="D13" s="363"/>
      <c r="E13" s="363"/>
      <c r="F13" s="365"/>
      <c r="G13" s="363"/>
      <c r="H13" s="63" t="s">
        <v>44</v>
      </c>
      <c r="I13" s="63" t="s">
        <v>45</v>
      </c>
      <c r="J13" s="63" t="s">
        <v>46</v>
      </c>
      <c r="K13" s="56" t="s">
        <v>47</v>
      </c>
      <c r="L13" s="51"/>
      <c r="M13" s="74"/>
      <c r="N13" s="75"/>
    </row>
    <row r="14" spans="2:14" ht="38.25" customHeight="1">
      <c r="B14" s="366" t="s">
        <v>31</v>
      </c>
      <c r="C14" s="366"/>
      <c r="D14" s="76" t="s">
        <v>32</v>
      </c>
      <c r="E14" s="76">
        <v>1</v>
      </c>
      <c r="F14" s="76">
        <v>2</v>
      </c>
      <c r="G14" s="77">
        <v>3</v>
      </c>
      <c r="H14" s="76">
        <v>4</v>
      </c>
      <c r="I14" s="76">
        <v>5</v>
      </c>
      <c r="J14" s="76">
        <v>6</v>
      </c>
      <c r="K14" s="58">
        <v>7</v>
      </c>
      <c r="L14" s="51"/>
      <c r="M14" s="74"/>
      <c r="N14" s="75"/>
    </row>
    <row r="15" spans="2:14" ht="37.5" customHeight="1">
      <c r="B15" s="362" t="s">
        <v>48</v>
      </c>
      <c r="C15" s="78" t="s">
        <v>49</v>
      </c>
      <c r="D15" s="79">
        <v>73</v>
      </c>
      <c r="E15" s="80">
        <v>339</v>
      </c>
      <c r="F15" s="80">
        <v>8</v>
      </c>
      <c r="G15" s="80">
        <v>5</v>
      </c>
      <c r="H15" s="80">
        <v>311</v>
      </c>
      <c r="I15" s="80">
        <v>21</v>
      </c>
      <c r="J15" s="80">
        <v>4</v>
      </c>
      <c r="K15" s="80">
        <v>3</v>
      </c>
      <c r="L15" s="51"/>
      <c r="M15" s="131"/>
      <c r="N15" s="321"/>
    </row>
    <row r="16" spans="2:14" ht="38.25" customHeight="1">
      <c r="B16" s="362"/>
      <c r="C16" s="81" t="s">
        <v>50</v>
      </c>
      <c r="D16" s="79" t="s">
        <v>51</v>
      </c>
      <c r="E16" s="80">
        <v>300</v>
      </c>
      <c r="F16" s="80">
        <v>30</v>
      </c>
      <c r="G16" s="80">
        <v>2</v>
      </c>
      <c r="H16" s="80">
        <v>252</v>
      </c>
      <c r="I16" s="80">
        <v>25</v>
      </c>
      <c r="J16" s="80">
        <v>13</v>
      </c>
      <c r="K16" s="80">
        <v>11</v>
      </c>
      <c r="L16" s="51"/>
      <c r="M16" s="131"/>
      <c r="N16" s="321"/>
    </row>
    <row r="17" spans="2:14" ht="36.75" customHeight="1">
      <c r="B17" s="362"/>
      <c r="C17" s="81" t="s">
        <v>52</v>
      </c>
      <c r="D17" s="79">
        <v>74</v>
      </c>
      <c r="E17" s="80">
        <v>1245</v>
      </c>
      <c r="F17" s="80">
        <v>1037</v>
      </c>
      <c r="G17" s="80">
        <v>18</v>
      </c>
      <c r="H17" s="80">
        <v>292</v>
      </c>
      <c r="I17" s="80">
        <v>246</v>
      </c>
      <c r="J17" s="80">
        <v>272</v>
      </c>
      <c r="K17" s="80">
        <v>368</v>
      </c>
      <c r="L17" s="51"/>
      <c r="M17" s="131"/>
      <c r="N17" s="321"/>
    </row>
    <row r="18" spans="2:14" ht="37.5" customHeight="1">
      <c r="B18" s="362"/>
      <c r="C18" s="81" t="s">
        <v>53</v>
      </c>
      <c r="D18" s="79">
        <v>75</v>
      </c>
      <c r="E18" s="80">
        <v>262</v>
      </c>
      <c r="F18" s="80">
        <v>86</v>
      </c>
      <c r="G18" s="80">
        <v>8</v>
      </c>
      <c r="H18" s="80">
        <v>106</v>
      </c>
      <c r="I18" s="80">
        <v>74</v>
      </c>
      <c r="J18" s="80">
        <v>40</v>
      </c>
      <c r="K18" s="80">
        <v>38</v>
      </c>
      <c r="L18" s="51"/>
      <c r="M18" s="131"/>
      <c r="N18" s="321"/>
    </row>
    <row r="19" spans="2:14" ht="39" customHeight="1">
      <c r="B19" s="362"/>
      <c r="C19" s="81" t="s">
        <v>54</v>
      </c>
      <c r="D19" s="79">
        <v>76</v>
      </c>
      <c r="E19" s="80">
        <v>2218</v>
      </c>
      <c r="F19" s="80">
        <v>1554</v>
      </c>
      <c r="G19" s="80">
        <v>31</v>
      </c>
      <c r="H19" s="80">
        <v>396</v>
      </c>
      <c r="I19" s="80">
        <v>498</v>
      </c>
      <c r="J19" s="80">
        <v>541</v>
      </c>
      <c r="K19" s="80">
        <v>690</v>
      </c>
      <c r="L19" s="51"/>
      <c r="M19" s="131"/>
      <c r="N19" s="321"/>
    </row>
    <row r="20" spans="2:14" ht="39" customHeight="1">
      <c r="B20" s="362"/>
      <c r="C20" s="78" t="s">
        <v>55</v>
      </c>
      <c r="D20" s="79">
        <v>77</v>
      </c>
      <c r="E20" s="80">
        <v>450</v>
      </c>
      <c r="F20" s="80">
        <v>18</v>
      </c>
      <c r="G20" s="80">
        <v>3</v>
      </c>
      <c r="H20" s="80">
        <v>370</v>
      </c>
      <c r="I20" s="80">
        <v>39</v>
      </c>
      <c r="J20" s="80">
        <v>20</v>
      </c>
      <c r="K20" s="80">
        <v>19</v>
      </c>
      <c r="L20" s="51"/>
      <c r="M20" s="131"/>
      <c r="N20" s="321"/>
    </row>
    <row r="21" spans="2:14" ht="39" customHeight="1">
      <c r="B21" s="362" t="s">
        <v>56</v>
      </c>
      <c r="C21" s="362"/>
      <c r="D21" s="79">
        <v>78</v>
      </c>
      <c r="E21" s="80">
        <v>403</v>
      </c>
      <c r="F21" s="80">
        <v>202</v>
      </c>
      <c r="G21" s="80">
        <v>17</v>
      </c>
      <c r="H21" s="80">
        <v>96</v>
      </c>
      <c r="I21" s="80">
        <v>80</v>
      </c>
      <c r="J21" s="80">
        <v>90</v>
      </c>
      <c r="K21" s="80">
        <v>121</v>
      </c>
      <c r="L21" s="51"/>
      <c r="M21" s="131"/>
      <c r="N21" s="321"/>
    </row>
    <row r="22" spans="2:14" ht="27" customHeight="1">
      <c r="B22" s="67" t="s">
        <v>57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</row>
    <row r="23" spans="2:14" ht="18" customHeight="1">
      <c r="B23" s="82"/>
      <c r="C23" s="356" t="s">
        <v>27</v>
      </c>
      <c r="D23" s="356" t="s">
        <v>58</v>
      </c>
      <c r="E23" s="356"/>
      <c r="F23" s="357" t="s">
        <v>59</v>
      </c>
      <c r="G23" s="357"/>
      <c r="H23" s="357"/>
      <c r="I23" s="357"/>
      <c r="J23" s="357"/>
      <c r="K23" s="83"/>
      <c r="L23" s="83"/>
      <c r="M23" s="83"/>
      <c r="N23" s="83"/>
    </row>
    <row r="24" spans="2:14" ht="32.25" customHeight="1">
      <c r="B24" s="84"/>
      <c r="C24" s="356"/>
      <c r="D24" s="356"/>
      <c r="E24" s="356"/>
      <c r="F24" s="58" t="s">
        <v>60</v>
      </c>
      <c r="G24" s="367" t="s">
        <v>61</v>
      </c>
      <c r="H24" s="367"/>
      <c r="I24" s="85" t="s">
        <v>62</v>
      </c>
      <c r="J24" s="58" t="s">
        <v>61</v>
      </c>
      <c r="K24" s="59"/>
      <c r="L24" s="59"/>
      <c r="M24" s="76" t="str">
        <f>IF(J26&lt;=I26,"ok","chyba")</f>
        <v>ok</v>
      </c>
      <c r="N24" s="64" t="s">
        <v>63</v>
      </c>
    </row>
    <row r="25" spans="2:14" ht="32.25" customHeight="1">
      <c r="B25" s="86" t="s">
        <v>31</v>
      </c>
      <c r="C25" s="87" t="s">
        <v>32</v>
      </c>
      <c r="D25" s="357">
        <v>1</v>
      </c>
      <c r="E25" s="357"/>
      <c r="F25" s="58">
        <v>2</v>
      </c>
      <c r="G25" s="367">
        <v>3</v>
      </c>
      <c r="H25" s="367"/>
      <c r="I25" s="85">
        <v>4</v>
      </c>
      <c r="J25" s="58">
        <v>5</v>
      </c>
      <c r="K25" s="59"/>
      <c r="L25" s="59"/>
      <c r="M25" s="76" t="str">
        <f>IF(G26&lt;=F26,"ok","chyba")</f>
        <v>ok</v>
      </c>
      <c r="N25" s="64" t="s">
        <v>64</v>
      </c>
    </row>
    <row r="26" spans="2:14" ht="35.25" customHeight="1">
      <c r="B26" s="88" t="s">
        <v>65</v>
      </c>
      <c r="C26" s="58">
        <v>79</v>
      </c>
      <c r="D26" s="368">
        <v>33778</v>
      </c>
      <c r="E26" s="368"/>
      <c r="F26" s="89">
        <v>14319</v>
      </c>
      <c r="G26" s="369">
        <v>4788</v>
      </c>
      <c r="H26" s="369"/>
      <c r="I26" s="90">
        <v>19459</v>
      </c>
      <c r="J26" s="89">
        <v>6004</v>
      </c>
      <c r="K26" s="91"/>
      <c r="L26" s="91"/>
      <c r="M26" s="63" t="str">
        <f>IF(D26=SUM(F26,I26),"ok ","chyba")</f>
        <v>ok </v>
      </c>
      <c r="N26" s="64" t="s">
        <v>66</v>
      </c>
    </row>
    <row r="27" spans="2:14" ht="27" customHeight="1">
      <c r="B27" s="370" t="s">
        <v>67</v>
      </c>
      <c r="C27" s="370"/>
      <c r="D27" s="370"/>
      <c r="E27" s="370"/>
      <c r="F27" s="370"/>
      <c r="G27" s="370"/>
      <c r="H27" s="91"/>
      <c r="I27" s="91"/>
      <c r="J27" s="91"/>
      <c r="K27" s="91"/>
      <c r="L27" s="91"/>
      <c r="M27" s="91"/>
      <c r="N27" s="59"/>
    </row>
    <row r="28" spans="2:14" ht="19.5" customHeight="1">
      <c r="B28" s="82"/>
      <c r="C28" s="356" t="s">
        <v>27</v>
      </c>
      <c r="D28" s="356" t="s">
        <v>58</v>
      </c>
      <c r="E28" s="356"/>
      <c r="F28" s="357" t="s">
        <v>59</v>
      </c>
      <c r="G28" s="357"/>
      <c r="H28" s="357"/>
      <c r="I28" s="357"/>
      <c r="J28" s="357"/>
      <c r="K28" s="83"/>
      <c r="L28" s="83"/>
      <c r="M28" s="83"/>
      <c r="N28" s="59"/>
    </row>
    <row r="29" spans="2:14" ht="19.5" customHeight="1">
      <c r="B29" s="84"/>
      <c r="C29" s="356"/>
      <c r="D29" s="356"/>
      <c r="E29" s="356"/>
      <c r="F29" s="58" t="s">
        <v>68</v>
      </c>
      <c r="G29" s="367" t="s">
        <v>61</v>
      </c>
      <c r="H29" s="367"/>
      <c r="I29" s="85" t="s">
        <v>62</v>
      </c>
      <c r="J29" s="58" t="s">
        <v>61</v>
      </c>
      <c r="K29" s="59"/>
      <c r="L29" s="59"/>
      <c r="M29" s="59"/>
      <c r="N29" s="59"/>
    </row>
    <row r="30" spans="2:14" ht="19.5" customHeight="1">
      <c r="B30" s="86" t="s">
        <v>31</v>
      </c>
      <c r="C30" s="87" t="s">
        <v>32</v>
      </c>
      <c r="D30" s="357">
        <v>1</v>
      </c>
      <c r="E30" s="357"/>
      <c r="F30" s="58">
        <v>2</v>
      </c>
      <c r="G30" s="367">
        <v>3</v>
      </c>
      <c r="H30" s="367"/>
      <c r="I30" s="85">
        <v>4</v>
      </c>
      <c r="J30" s="58">
        <v>5</v>
      </c>
      <c r="K30" s="59"/>
      <c r="L30" s="59"/>
      <c r="M30" s="59"/>
      <c r="N30" s="59"/>
    </row>
    <row r="31" spans="2:14" ht="26.25" customHeight="1">
      <c r="B31" s="88" t="s">
        <v>69</v>
      </c>
      <c r="C31" s="58">
        <v>81</v>
      </c>
      <c r="D31" s="368">
        <v>5468</v>
      </c>
      <c r="E31" s="368"/>
      <c r="F31" s="89">
        <v>2166</v>
      </c>
      <c r="G31" s="369">
        <v>417</v>
      </c>
      <c r="H31" s="369"/>
      <c r="I31" s="90">
        <v>3302</v>
      </c>
      <c r="J31" s="89">
        <v>392</v>
      </c>
      <c r="K31" s="91"/>
      <c r="L31" s="91"/>
      <c r="M31" s="92" t="str">
        <f>IF(D31=SUM(F31,I31),"ok","chyba")</f>
        <v>ok</v>
      </c>
      <c r="N31" s="93" t="s">
        <v>70</v>
      </c>
    </row>
    <row r="32" spans="2:14" ht="24" customHeight="1">
      <c r="B32" s="88" t="s">
        <v>71</v>
      </c>
      <c r="C32" s="58">
        <v>82</v>
      </c>
      <c r="D32" s="368">
        <v>3727</v>
      </c>
      <c r="E32" s="368"/>
      <c r="F32" s="91" t="s">
        <v>72</v>
      </c>
      <c r="G32" s="371" t="s">
        <v>72</v>
      </c>
      <c r="H32" s="371"/>
      <c r="I32" s="90">
        <v>3727</v>
      </c>
      <c r="J32" s="89">
        <v>793</v>
      </c>
      <c r="K32" s="91"/>
      <c r="L32" s="91"/>
      <c r="M32" s="92" t="str">
        <f>IF(D32=I32,"ok","chyba")</f>
        <v>ok</v>
      </c>
      <c r="N32" s="93" t="s">
        <v>73</v>
      </c>
    </row>
    <row r="33" spans="2:14" ht="25.5" customHeight="1">
      <c r="B33" s="88" t="s">
        <v>74</v>
      </c>
      <c r="C33" s="58">
        <v>83</v>
      </c>
      <c r="D33" s="368">
        <v>19614</v>
      </c>
      <c r="E33" s="368"/>
      <c r="F33" s="89">
        <v>9661</v>
      </c>
      <c r="G33" s="369">
        <v>3083</v>
      </c>
      <c r="H33" s="369"/>
      <c r="I33" s="90">
        <v>9953</v>
      </c>
      <c r="J33" s="89">
        <v>3493</v>
      </c>
      <c r="K33" s="91"/>
      <c r="L33" s="91"/>
      <c r="M33" s="92" t="str">
        <f>IF(D33=SUM(F33,I33),"ok","chyba")</f>
        <v>ok</v>
      </c>
      <c r="N33" s="93" t="s">
        <v>75</v>
      </c>
    </row>
    <row r="34" spans="2:14" ht="24" customHeight="1">
      <c r="B34" s="88" t="s">
        <v>76</v>
      </c>
      <c r="C34" s="58">
        <v>84</v>
      </c>
      <c r="D34" s="368">
        <v>1335</v>
      </c>
      <c r="E34" s="368"/>
      <c r="F34" s="89">
        <v>671</v>
      </c>
      <c r="G34" s="369">
        <v>293</v>
      </c>
      <c r="H34" s="369"/>
      <c r="I34" s="90">
        <v>664</v>
      </c>
      <c r="J34" s="89">
        <v>247</v>
      </c>
      <c r="K34" s="91"/>
      <c r="L34" s="91"/>
      <c r="M34" s="92" t="str">
        <f>IF(D34=SUM(F34,I34),"ok","chyba")</f>
        <v>ok</v>
      </c>
      <c r="N34" s="93" t="s">
        <v>77</v>
      </c>
    </row>
    <row r="35" spans="2:14" ht="36.75" customHeight="1">
      <c r="B35" s="88" t="s">
        <v>78</v>
      </c>
      <c r="C35" s="58" t="s">
        <v>79</v>
      </c>
      <c r="D35" s="368">
        <v>828</v>
      </c>
      <c r="E35" s="368"/>
      <c r="F35" s="94" t="s">
        <v>72</v>
      </c>
      <c r="G35" s="371" t="s">
        <v>72</v>
      </c>
      <c r="H35" s="371"/>
      <c r="I35" s="90">
        <v>828</v>
      </c>
      <c r="J35" s="89">
        <v>115</v>
      </c>
      <c r="K35" s="91"/>
      <c r="L35" s="91"/>
      <c r="M35" s="92" t="str">
        <f>IF(D35=I35,"ok","chyba")</f>
        <v>ok</v>
      </c>
      <c r="N35" s="93" t="s">
        <v>80</v>
      </c>
    </row>
    <row r="36" spans="2:14" ht="47.25" customHeight="1">
      <c r="B36" s="88" t="s">
        <v>81</v>
      </c>
      <c r="C36" s="58" t="s">
        <v>82</v>
      </c>
      <c r="D36" s="368">
        <v>156</v>
      </c>
      <c r="E36" s="368"/>
      <c r="F36" s="91" t="s">
        <v>72</v>
      </c>
      <c r="G36" s="371" t="s">
        <v>72</v>
      </c>
      <c r="H36" s="371"/>
      <c r="I36" s="90">
        <v>156</v>
      </c>
      <c r="J36" s="89">
        <v>11</v>
      </c>
      <c r="K36" s="91"/>
      <c r="L36" s="91"/>
      <c r="M36" s="92" t="str">
        <f>IF(D36=I36,"ok","chyba")</f>
        <v>ok</v>
      </c>
      <c r="N36" s="95" t="s">
        <v>83</v>
      </c>
    </row>
    <row r="37" spans="2:14" ht="37.5" customHeight="1">
      <c r="B37" s="88" t="s">
        <v>84</v>
      </c>
      <c r="C37" s="58">
        <v>85</v>
      </c>
      <c r="D37" s="368">
        <v>863</v>
      </c>
      <c r="E37" s="368"/>
      <c r="F37" s="89">
        <v>863</v>
      </c>
      <c r="G37" s="369">
        <v>167</v>
      </c>
      <c r="H37" s="369"/>
      <c r="I37" s="96" t="s">
        <v>72</v>
      </c>
      <c r="J37" s="97" t="s">
        <v>72</v>
      </c>
      <c r="K37" s="91"/>
      <c r="L37" s="91"/>
      <c r="M37" s="92" t="str">
        <f>IF(D37=F37,"ok","chyba")</f>
        <v>ok</v>
      </c>
      <c r="N37" s="93" t="s">
        <v>85</v>
      </c>
    </row>
    <row r="38" spans="2:14" ht="27.75" customHeight="1">
      <c r="B38" s="98"/>
      <c r="C38" s="59"/>
      <c r="D38" s="91"/>
      <c r="E38" s="99"/>
      <c r="F38" s="91"/>
      <c r="G38" s="91"/>
      <c r="H38" s="91"/>
      <c r="I38" s="91"/>
      <c r="J38" s="91"/>
      <c r="K38" s="91"/>
      <c r="L38" s="91"/>
      <c r="M38" s="91"/>
      <c r="N38" s="59"/>
    </row>
    <row r="39" spans="2:14" ht="16.5" customHeight="1">
      <c r="B39" s="100" t="s">
        <v>86</v>
      </c>
      <c r="C39" s="59"/>
      <c r="D39" s="91"/>
      <c r="E39" s="99"/>
      <c r="F39" s="91"/>
      <c r="G39" s="91"/>
      <c r="H39" s="91"/>
      <c r="I39" s="91"/>
      <c r="J39" s="91"/>
      <c r="K39" s="91"/>
      <c r="L39" s="91"/>
      <c r="M39" s="91"/>
      <c r="N39" s="59"/>
    </row>
    <row r="40" spans="2:14" ht="69.75" customHeight="1">
      <c r="B40" s="372"/>
      <c r="C40" s="372"/>
      <c r="D40" s="372"/>
      <c r="E40" s="372"/>
      <c r="F40" s="372"/>
      <c r="G40" s="372"/>
      <c r="H40" s="372"/>
      <c r="I40" s="372"/>
      <c r="J40" s="372"/>
      <c r="K40" s="101"/>
      <c r="L40" s="101"/>
      <c r="M40" s="101"/>
      <c r="N40" s="59"/>
    </row>
    <row r="41" spans="2:14" ht="13.5" customHeight="1">
      <c r="B41" s="98"/>
      <c r="C41" s="59"/>
      <c r="D41" s="91"/>
      <c r="E41" s="99"/>
      <c r="F41" s="91"/>
      <c r="G41" s="91"/>
      <c r="H41" s="91"/>
      <c r="I41" s="91"/>
      <c r="J41" s="91"/>
      <c r="K41" s="91"/>
      <c r="L41" s="91"/>
      <c r="M41" s="91"/>
      <c r="N41" s="59"/>
    </row>
    <row r="65536" ht="12.75" hidden="1"/>
  </sheetData>
  <sheetProtection selectLockedCells="1" selectUnlockedCells="1"/>
  <mergeCells count="52">
    <mergeCell ref="D36:E36"/>
    <mergeCell ref="G36:H36"/>
    <mergeCell ref="D37:E37"/>
    <mergeCell ref="G37:H37"/>
    <mergeCell ref="B40:J40"/>
    <mergeCell ref="D33:E33"/>
    <mergeCell ref="G33:H33"/>
    <mergeCell ref="D34:E34"/>
    <mergeCell ref="G34:H34"/>
    <mergeCell ref="D35:E35"/>
    <mergeCell ref="G35:H35"/>
    <mergeCell ref="D30:E30"/>
    <mergeCell ref="G30:H30"/>
    <mergeCell ref="D31:E31"/>
    <mergeCell ref="G31:H31"/>
    <mergeCell ref="D32:E32"/>
    <mergeCell ref="G32:H32"/>
    <mergeCell ref="D25:E25"/>
    <mergeCell ref="G25:H25"/>
    <mergeCell ref="D26:E26"/>
    <mergeCell ref="G26:H26"/>
    <mergeCell ref="B27:G27"/>
    <mergeCell ref="C28:C29"/>
    <mergeCell ref="D28:E29"/>
    <mergeCell ref="F28:J28"/>
    <mergeCell ref="G29:H29"/>
    <mergeCell ref="B14:C14"/>
    <mergeCell ref="B15:B20"/>
    <mergeCell ref="B21:C21"/>
    <mergeCell ref="C23:C24"/>
    <mergeCell ref="D23:E24"/>
    <mergeCell ref="F23:J23"/>
    <mergeCell ref="G24:H24"/>
    <mergeCell ref="M9:N9"/>
    <mergeCell ref="D11:D13"/>
    <mergeCell ref="E11:E13"/>
    <mergeCell ref="F11:K11"/>
    <mergeCell ref="F12:F13"/>
    <mergeCell ref="G12:G13"/>
    <mergeCell ref="H12:K12"/>
    <mergeCell ref="D8:F8"/>
    <mergeCell ref="G8:H8"/>
    <mergeCell ref="I8:K8"/>
    <mergeCell ref="D9:F9"/>
    <mergeCell ref="G9:H9"/>
    <mergeCell ref="I9:K9"/>
    <mergeCell ref="D6:F6"/>
    <mergeCell ref="G6:H6"/>
    <mergeCell ref="I6:K6"/>
    <mergeCell ref="D7:F7"/>
    <mergeCell ref="G7:H7"/>
    <mergeCell ref="I7:K7"/>
  </mergeCells>
  <conditionalFormatting sqref="M8">
    <cfRule type="cellIs" priority="1" dxfId="0" operator="equal" stopIfTrue="1">
      <formula>"chyba"</formula>
    </cfRule>
  </conditionalFormatting>
  <conditionalFormatting sqref="M36">
    <cfRule type="cellIs" priority="2" dxfId="0" operator="equal" stopIfTrue="1">
      <formula>"chyba"</formula>
    </cfRule>
  </conditionalFormatting>
  <conditionalFormatting sqref="M9">
    <cfRule type="cellIs" priority="3" dxfId="0" operator="equal" stopIfTrue="1">
      <formula>"chyba"</formula>
    </cfRule>
  </conditionalFormatting>
  <conditionalFormatting sqref="M13:M21">
    <cfRule type="cellIs" priority="4" dxfId="0" operator="equal" stopIfTrue="1">
      <formula>"chyba"</formula>
    </cfRule>
  </conditionalFormatting>
  <conditionalFormatting sqref="N8">
    <cfRule type="cellIs" priority="5" dxfId="0" operator="equal" stopIfTrue="1">
      <formula>"chyba"</formula>
    </cfRule>
  </conditionalFormatting>
  <conditionalFormatting sqref="M24:M26">
    <cfRule type="cellIs" priority="6" dxfId="0" operator="equal" stopIfTrue="1">
      <formula>"chyba"</formula>
    </cfRule>
  </conditionalFormatting>
  <conditionalFormatting sqref="M31:M35">
    <cfRule type="cellIs" priority="7" dxfId="0" operator="equal" stopIfTrue="1">
      <formula>"chyba"</formula>
    </cfRule>
  </conditionalFormatting>
  <conditionalFormatting sqref="M37">
    <cfRule type="cellIs" priority="8" dxfId="0" operator="equal" stopIfTrue="1">
      <formula>"chyba"</formula>
    </cfRule>
  </conditionalFormatting>
  <dataValidations count="2">
    <dataValidation type="whole" allowBlank="1" showErrorMessage="1" errorTitle="Pozor!" error="Je nezbytné vložit numerickou hodnotu!" sqref="G8:I9 D26:L26 H27:M27 D31:L31 D32:E38 I32:L32 F33:L34 I35:L36 F37:H37 F38:M38">
      <formula1>0</formula1>
      <formula2>999999</formula2>
    </dataValidation>
    <dataValidation type="whole" allowBlank="1" showErrorMessage="1" errorTitle="Pozor!" error="Je nezbytné vložit numerickou hodnotu!" sqref="L13:L21 E15:L21">
      <formula1>0</formula1>
      <formula2>99999999</formula2>
    </dataValidation>
  </dataValidations>
  <printOptions horizontalCentered="1"/>
  <pageMargins left="0.39375" right="0.2902777777777778" top="0.2902777777777778" bottom="0.2798611111111111" header="0.5118055555555555" footer="0.5118055555555555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5"/>
  <sheetViews>
    <sheetView showGridLines="0" zoomScale="75" zoomScaleNormal="75" zoomScalePageLayoutView="0" workbookViewId="0" topLeftCell="B16">
      <selection activeCell="Q39" sqref="Q39"/>
    </sheetView>
  </sheetViews>
  <sheetFormatPr defaultColWidth="0" defaultRowHeight="12.75" zeroHeight="1"/>
  <cols>
    <col min="1" max="1" width="0" style="43" hidden="1" customWidth="1"/>
    <col min="2" max="2" width="23.25390625" style="102" customWidth="1"/>
    <col min="3" max="3" width="7.00390625" style="102" customWidth="1"/>
    <col min="4" max="4" width="12.75390625" style="102" customWidth="1"/>
    <col min="5" max="5" width="9.00390625" style="102" customWidth="1"/>
    <col min="6" max="6" width="12.00390625" style="102" customWidth="1"/>
    <col min="7" max="7" width="5.75390625" style="102" customWidth="1"/>
    <col min="8" max="8" width="9.25390625" style="102" customWidth="1"/>
    <col min="9" max="9" width="13.125" style="102" customWidth="1"/>
    <col min="10" max="10" width="10.125" style="102" customWidth="1"/>
    <col min="11" max="11" width="14.75390625" style="102" customWidth="1"/>
    <col min="12" max="12" width="14.25390625" style="102" customWidth="1"/>
    <col min="13" max="13" width="13.00390625" style="102" customWidth="1"/>
    <col min="14" max="14" width="10.25390625" style="102" customWidth="1"/>
    <col min="15" max="15" width="11.875" style="102" customWidth="1"/>
    <col min="16" max="16" width="1.25" style="102" customWidth="1"/>
    <col min="17" max="17" width="6.25390625" style="102" customWidth="1"/>
    <col min="18" max="18" width="29.125" style="102" customWidth="1"/>
    <col min="19" max="19" width="1.75390625" style="43" customWidth="1"/>
    <col min="20" max="16384" width="0" style="43" hidden="1" customWidth="1"/>
  </cols>
  <sheetData>
    <row r="1" spans="2:18" ht="15"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50" t="s">
        <v>87</v>
      </c>
    </row>
    <row r="2" spans="2:18" ht="13.5" customHeight="1"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50"/>
      <c r="P2" s="50"/>
      <c r="Q2" s="50"/>
      <c r="R2" s="104"/>
    </row>
    <row r="3" spans="2:18" s="44" customFormat="1" ht="24" customHeight="1">
      <c r="B3" s="105" t="s">
        <v>88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22"/>
    </row>
    <row r="4" spans="2:18" s="44" customFormat="1" ht="24" customHeight="1">
      <c r="B4" s="107" t="s">
        <v>89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22"/>
    </row>
    <row r="5" spans="2:18" s="44" customFormat="1" ht="30.75" customHeight="1">
      <c r="B5" s="108"/>
      <c r="C5" s="109"/>
      <c r="D5" s="373" t="s">
        <v>27</v>
      </c>
      <c r="E5" s="373" t="s">
        <v>90</v>
      </c>
      <c r="F5" s="373" t="s">
        <v>91</v>
      </c>
      <c r="G5" s="373" t="s">
        <v>92</v>
      </c>
      <c r="H5" s="373"/>
      <c r="I5" s="373"/>
      <c r="J5" s="373"/>
      <c r="K5" s="373"/>
      <c r="L5" s="373"/>
      <c r="M5" s="373"/>
      <c r="N5" s="373"/>
      <c r="O5" s="373"/>
      <c r="P5" s="111"/>
      <c r="Q5" s="111"/>
      <c r="R5" s="112"/>
    </row>
    <row r="6" spans="2:18" s="44" customFormat="1" ht="30.75" customHeight="1">
      <c r="B6" s="113"/>
      <c r="C6" s="114"/>
      <c r="D6" s="373"/>
      <c r="E6" s="373"/>
      <c r="F6" s="373"/>
      <c r="G6" s="374" t="s">
        <v>93</v>
      </c>
      <c r="H6" s="374"/>
      <c r="I6" s="374"/>
      <c r="J6" s="374"/>
      <c r="K6" s="374"/>
      <c r="L6" s="374"/>
      <c r="M6" s="373" t="s">
        <v>94</v>
      </c>
      <c r="N6" s="373" t="s">
        <v>95</v>
      </c>
      <c r="O6" s="375" t="s">
        <v>96</v>
      </c>
      <c r="P6" s="115"/>
      <c r="Q6" s="115"/>
      <c r="R6" s="112"/>
    </row>
    <row r="7" spans="2:18" s="44" customFormat="1" ht="44.25" customHeight="1">
      <c r="B7" s="116"/>
      <c r="C7" s="117"/>
      <c r="D7" s="373"/>
      <c r="E7" s="373"/>
      <c r="F7" s="373"/>
      <c r="G7" s="373" t="s">
        <v>97</v>
      </c>
      <c r="H7" s="373"/>
      <c r="I7" s="373" t="s">
        <v>98</v>
      </c>
      <c r="J7" s="373"/>
      <c r="K7" s="118" t="s">
        <v>99</v>
      </c>
      <c r="L7" s="110" t="s">
        <v>100</v>
      </c>
      <c r="M7" s="373"/>
      <c r="N7" s="373"/>
      <c r="O7" s="375"/>
      <c r="P7" s="111"/>
      <c r="Q7" s="111"/>
      <c r="R7" s="112"/>
    </row>
    <row r="8" spans="2:18" s="44" customFormat="1" ht="24" customHeight="1">
      <c r="B8" s="376" t="s">
        <v>31</v>
      </c>
      <c r="C8" s="376"/>
      <c r="D8" s="118" t="s">
        <v>32</v>
      </c>
      <c r="E8" s="119">
        <v>1</v>
      </c>
      <c r="F8" s="118">
        <v>2</v>
      </c>
      <c r="G8" s="376">
        <v>3</v>
      </c>
      <c r="H8" s="376"/>
      <c r="I8" s="376">
        <v>4</v>
      </c>
      <c r="J8" s="376"/>
      <c r="K8" s="118">
        <v>5</v>
      </c>
      <c r="L8" s="118">
        <v>6</v>
      </c>
      <c r="M8" s="119">
        <v>7</v>
      </c>
      <c r="N8" s="118">
        <v>8</v>
      </c>
      <c r="O8" s="118">
        <v>9</v>
      </c>
      <c r="P8" s="114"/>
      <c r="Q8" s="76"/>
      <c r="R8" s="120" t="s">
        <v>33</v>
      </c>
    </row>
    <row r="9" spans="2:18" s="44" customFormat="1" ht="39" customHeight="1">
      <c r="B9" s="377" t="s">
        <v>101</v>
      </c>
      <c r="C9" s="377"/>
      <c r="D9" s="118" t="s">
        <v>102</v>
      </c>
      <c r="E9" s="122">
        <v>9771</v>
      </c>
      <c r="F9" s="123">
        <v>323</v>
      </c>
      <c r="G9" s="378">
        <v>91</v>
      </c>
      <c r="H9" s="378"/>
      <c r="I9" s="379">
        <v>110</v>
      </c>
      <c r="J9" s="379"/>
      <c r="K9" s="80">
        <v>11</v>
      </c>
      <c r="L9" s="80">
        <v>83</v>
      </c>
      <c r="M9" s="124">
        <v>628</v>
      </c>
      <c r="N9" s="80">
        <v>248</v>
      </c>
      <c r="O9" s="80">
        <v>1171</v>
      </c>
      <c r="P9" s="125"/>
      <c r="Q9" s="126" t="str">
        <f>IF(O9=SUM(G9+I9+K9+L9+M9+N9),"ok","chyba")</f>
        <v>ok</v>
      </c>
      <c r="R9" s="93" t="s">
        <v>103</v>
      </c>
    </row>
    <row r="10" spans="2:18" s="44" customFormat="1" ht="36" customHeight="1">
      <c r="B10" s="377" t="s">
        <v>104</v>
      </c>
      <c r="C10" s="377"/>
      <c r="D10" s="127" t="s">
        <v>105</v>
      </c>
      <c r="E10" s="122">
        <v>302</v>
      </c>
      <c r="F10" s="128">
        <v>5</v>
      </c>
      <c r="G10" s="378">
        <v>28</v>
      </c>
      <c r="H10" s="378"/>
      <c r="I10" s="379">
        <v>72</v>
      </c>
      <c r="J10" s="379"/>
      <c r="K10" s="80">
        <v>71</v>
      </c>
      <c r="L10" s="80">
        <v>3</v>
      </c>
      <c r="M10" s="124">
        <v>1</v>
      </c>
      <c r="N10" s="80">
        <v>5</v>
      </c>
      <c r="O10" s="80">
        <v>180</v>
      </c>
      <c r="P10" s="125"/>
      <c r="Q10" s="126" t="str">
        <f>IF(O10=SUM(G10+I10+K10+L10+M10+N10),"ok","chyba")</f>
        <v>ok</v>
      </c>
      <c r="R10" s="93" t="s">
        <v>106</v>
      </c>
    </row>
    <row r="11" spans="2:18" s="44" customFormat="1" ht="38.25" customHeight="1">
      <c r="B11" s="377" t="s">
        <v>107</v>
      </c>
      <c r="C11" s="377"/>
      <c r="D11" s="129" t="s">
        <v>108</v>
      </c>
      <c r="E11" s="122">
        <v>3005</v>
      </c>
      <c r="F11" s="128">
        <v>208</v>
      </c>
      <c r="G11" s="378">
        <v>33</v>
      </c>
      <c r="H11" s="378"/>
      <c r="I11" s="379">
        <v>17</v>
      </c>
      <c r="J11" s="379"/>
      <c r="K11" s="80">
        <v>6</v>
      </c>
      <c r="L11" s="80">
        <v>23</v>
      </c>
      <c r="M11" s="124">
        <v>205</v>
      </c>
      <c r="N11" s="80">
        <v>62</v>
      </c>
      <c r="O11" s="80">
        <v>346</v>
      </c>
      <c r="P11" s="125"/>
      <c r="Q11" s="126" t="str">
        <f>IF(O11=SUM(G11+I11+K11+L11+M11+N11),"ok","chyba")</f>
        <v>ok</v>
      </c>
      <c r="R11" s="93" t="s">
        <v>109</v>
      </c>
    </row>
    <row r="12" spans="2:18" s="44" customFormat="1" ht="38.25" customHeight="1">
      <c r="B12" s="377" t="s">
        <v>110</v>
      </c>
      <c r="C12" s="377"/>
      <c r="D12" s="129" t="s">
        <v>111</v>
      </c>
      <c r="E12" s="122">
        <v>4452</v>
      </c>
      <c r="F12" s="128">
        <v>62</v>
      </c>
      <c r="G12" s="378">
        <v>177</v>
      </c>
      <c r="H12" s="378"/>
      <c r="I12" s="379">
        <v>439</v>
      </c>
      <c r="J12" s="379"/>
      <c r="K12" s="80">
        <v>8</v>
      </c>
      <c r="L12" s="80">
        <v>45</v>
      </c>
      <c r="M12" s="124">
        <v>218</v>
      </c>
      <c r="N12" s="80">
        <v>147</v>
      </c>
      <c r="O12" s="130">
        <v>1034</v>
      </c>
      <c r="P12" s="125"/>
      <c r="Q12" s="126" t="str">
        <f>IF(O12=SUM(G12+I12+K12+L12+M12+N12),"ok","chyba")</f>
        <v>ok</v>
      </c>
      <c r="R12" s="93" t="s">
        <v>112</v>
      </c>
    </row>
    <row r="13" spans="2:18" s="44" customFormat="1" ht="44.25" customHeight="1">
      <c r="B13" s="105" t="s">
        <v>113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22"/>
      <c r="R13" s="131"/>
    </row>
    <row r="14" spans="2:18" s="44" customFormat="1" ht="27" customHeight="1">
      <c r="B14" s="373"/>
      <c r="C14" s="373" t="s">
        <v>27</v>
      </c>
      <c r="D14" s="380" t="s">
        <v>114</v>
      </c>
      <c r="E14" s="380"/>
      <c r="F14" s="380"/>
      <c r="G14" s="380"/>
      <c r="H14" s="380"/>
      <c r="I14" s="380"/>
      <c r="J14" s="380"/>
      <c r="K14" s="380"/>
      <c r="L14" s="380"/>
      <c r="M14" s="381" t="s">
        <v>115</v>
      </c>
      <c r="N14" s="381"/>
      <c r="O14" s="381"/>
      <c r="P14" s="114"/>
      <c r="Q14" s="112"/>
      <c r="R14" s="131"/>
    </row>
    <row r="15" spans="2:18" s="44" customFormat="1" ht="43.5" customHeight="1">
      <c r="B15" s="373"/>
      <c r="C15" s="373"/>
      <c r="D15" s="373" t="s">
        <v>116</v>
      </c>
      <c r="E15" s="373"/>
      <c r="F15" s="373" t="s">
        <v>117</v>
      </c>
      <c r="G15" s="373"/>
      <c r="H15" s="373"/>
      <c r="I15" s="373" t="s">
        <v>118</v>
      </c>
      <c r="J15" s="373"/>
      <c r="K15" s="382" t="s">
        <v>119</v>
      </c>
      <c r="L15" s="382"/>
      <c r="M15" s="132" t="s">
        <v>120</v>
      </c>
      <c r="N15" s="110" t="s">
        <v>121</v>
      </c>
      <c r="O15" s="118" t="s">
        <v>122</v>
      </c>
      <c r="P15" s="114"/>
      <c r="Q15" s="112"/>
      <c r="R15" s="131"/>
    </row>
    <row r="16" spans="2:18" s="44" customFormat="1" ht="30.75" customHeight="1">
      <c r="B16" s="118" t="s">
        <v>31</v>
      </c>
      <c r="C16" s="118" t="s">
        <v>32</v>
      </c>
      <c r="D16" s="376">
        <v>1</v>
      </c>
      <c r="E16" s="376"/>
      <c r="F16" s="376">
        <v>2</v>
      </c>
      <c r="G16" s="376"/>
      <c r="H16" s="376"/>
      <c r="I16" s="376">
        <v>3</v>
      </c>
      <c r="J16" s="376"/>
      <c r="K16" s="380">
        <v>4</v>
      </c>
      <c r="L16" s="380"/>
      <c r="M16" s="132">
        <v>5</v>
      </c>
      <c r="N16" s="118">
        <v>6</v>
      </c>
      <c r="O16" s="118">
        <v>7</v>
      </c>
      <c r="P16" s="114"/>
      <c r="Q16" s="112"/>
      <c r="R16" s="133"/>
    </row>
    <row r="17" spans="2:18" s="44" customFormat="1" ht="29.25" customHeight="1">
      <c r="B17" s="134" t="s">
        <v>123</v>
      </c>
      <c r="C17" s="118">
        <v>90</v>
      </c>
      <c r="D17" s="383">
        <v>9132</v>
      </c>
      <c r="E17" s="383"/>
      <c r="F17" s="383">
        <v>2292</v>
      </c>
      <c r="G17" s="383"/>
      <c r="H17" s="383"/>
      <c r="I17" s="383">
        <v>1180</v>
      </c>
      <c r="J17" s="383"/>
      <c r="K17" s="384">
        <v>10244</v>
      </c>
      <c r="L17" s="384"/>
      <c r="M17" s="136">
        <v>5817</v>
      </c>
      <c r="N17" s="135">
        <v>1619</v>
      </c>
      <c r="O17" s="135">
        <v>2755</v>
      </c>
      <c r="P17" s="114"/>
      <c r="Q17" s="126" t="str">
        <f>IF(K17=SUM(D17:H17)-I17,"ok","chyba")</f>
        <v>ok</v>
      </c>
      <c r="R17" s="93" t="s">
        <v>124</v>
      </c>
    </row>
    <row r="18" spans="2:18" s="44" customFormat="1" ht="34.5" customHeight="1">
      <c r="B18" s="121" t="s">
        <v>125</v>
      </c>
      <c r="C18" s="118" t="s">
        <v>126</v>
      </c>
      <c r="D18" s="383">
        <v>153</v>
      </c>
      <c r="E18" s="383"/>
      <c r="F18" s="383">
        <v>313</v>
      </c>
      <c r="G18" s="383"/>
      <c r="H18" s="383"/>
      <c r="I18" s="383">
        <v>45</v>
      </c>
      <c r="J18" s="383"/>
      <c r="K18" s="384">
        <v>421</v>
      </c>
      <c r="L18" s="384"/>
      <c r="M18" s="136">
        <v>0</v>
      </c>
      <c r="N18" s="135">
        <v>1</v>
      </c>
      <c r="O18" s="135">
        <v>394</v>
      </c>
      <c r="P18" s="114"/>
      <c r="Q18" s="126" t="str">
        <f>IF(K18=SUM(D18:H18)-I18,"ok","chyba")</f>
        <v>ok</v>
      </c>
      <c r="R18" s="93" t="s">
        <v>127</v>
      </c>
    </row>
    <row r="19" spans="2:18" s="44" customFormat="1" ht="34.5" customHeight="1">
      <c r="B19" s="137" t="s">
        <v>107</v>
      </c>
      <c r="C19" s="118" t="s">
        <v>128</v>
      </c>
      <c r="D19" s="383">
        <v>3111</v>
      </c>
      <c r="E19" s="383"/>
      <c r="F19" s="383">
        <v>483</v>
      </c>
      <c r="G19" s="383"/>
      <c r="H19" s="383"/>
      <c r="I19" s="383">
        <v>381</v>
      </c>
      <c r="J19" s="383"/>
      <c r="K19" s="384">
        <v>3213</v>
      </c>
      <c r="L19" s="384"/>
      <c r="M19" s="136">
        <v>1143</v>
      </c>
      <c r="N19" s="135">
        <v>430</v>
      </c>
      <c r="O19" s="135">
        <v>1643</v>
      </c>
      <c r="P19" s="114"/>
      <c r="Q19" s="126" t="str">
        <f>IF(K19=SUM(D19:H19)-I19,"ok","chyba")</f>
        <v>ok</v>
      </c>
      <c r="R19" s="93" t="s">
        <v>130</v>
      </c>
    </row>
    <row r="20" spans="2:18" s="44" customFormat="1" ht="37.5" customHeight="1">
      <c r="B20" s="121" t="s">
        <v>131</v>
      </c>
      <c r="C20" s="118" t="s">
        <v>132</v>
      </c>
      <c r="D20" s="383">
        <v>4444</v>
      </c>
      <c r="E20" s="383"/>
      <c r="F20" s="383">
        <v>1212</v>
      </c>
      <c r="G20" s="383"/>
      <c r="H20" s="383"/>
      <c r="I20" s="383">
        <v>1049</v>
      </c>
      <c r="J20" s="383"/>
      <c r="K20" s="384">
        <v>4607</v>
      </c>
      <c r="L20" s="384"/>
      <c r="M20" s="138">
        <v>3894</v>
      </c>
      <c r="N20" s="139">
        <v>493</v>
      </c>
      <c r="O20" s="139">
        <v>226</v>
      </c>
      <c r="P20" s="125"/>
      <c r="Q20" s="126" t="str">
        <f>IF(K20=SUM(D20:H20)-I20,"ok","chyba")</f>
        <v>ok</v>
      </c>
      <c r="R20" s="93" t="s">
        <v>133</v>
      </c>
    </row>
    <row r="21" spans="2:18" s="44" customFormat="1" ht="29.25" customHeight="1"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140"/>
      <c r="Q21" s="141"/>
      <c r="R21" s="131"/>
    </row>
    <row r="22" spans="2:18" s="44" customFormat="1" ht="24" customHeight="1">
      <c r="B22" s="105" t="s">
        <v>134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22"/>
      <c r="R22" s="112"/>
    </row>
    <row r="23" spans="2:18" s="44" customFormat="1" ht="29.25" customHeight="1">
      <c r="B23" s="386"/>
      <c r="C23" s="386"/>
      <c r="D23" s="386"/>
      <c r="E23" s="386"/>
      <c r="F23" s="386"/>
      <c r="G23" s="386"/>
      <c r="H23" s="373" t="s">
        <v>27</v>
      </c>
      <c r="I23" s="373" t="s">
        <v>135</v>
      </c>
      <c r="J23" s="373"/>
      <c r="K23" s="373"/>
      <c r="L23" s="373" t="s">
        <v>136</v>
      </c>
      <c r="M23" s="373" t="s">
        <v>115</v>
      </c>
      <c r="N23" s="373"/>
      <c r="O23" s="373"/>
      <c r="P23" s="111"/>
      <c r="Q23" s="126" t="str">
        <f>IF(I29=I26+I28,"ok","chyba")</f>
        <v>ok</v>
      </c>
      <c r="R23" s="93" t="s">
        <v>137</v>
      </c>
    </row>
    <row r="24" spans="2:18" s="44" customFormat="1" ht="57" customHeight="1">
      <c r="B24" s="386"/>
      <c r="C24" s="386"/>
      <c r="D24" s="386"/>
      <c r="E24" s="386"/>
      <c r="F24" s="386"/>
      <c r="G24" s="386"/>
      <c r="H24" s="373"/>
      <c r="I24" s="110" t="s">
        <v>138</v>
      </c>
      <c r="J24" s="110" t="s">
        <v>139</v>
      </c>
      <c r="K24" s="110" t="s">
        <v>140</v>
      </c>
      <c r="L24" s="373"/>
      <c r="M24" s="110" t="s">
        <v>141</v>
      </c>
      <c r="N24" s="110" t="s">
        <v>121</v>
      </c>
      <c r="O24" s="118" t="s">
        <v>122</v>
      </c>
      <c r="P24" s="114"/>
      <c r="Q24" s="126" t="str">
        <f>IF(J29=J26+J28,"ok","chyba")</f>
        <v>ok</v>
      </c>
      <c r="R24" s="93" t="s">
        <v>142</v>
      </c>
    </row>
    <row r="25" spans="2:18" s="44" customFormat="1" ht="24" customHeight="1">
      <c r="B25" s="373" t="s">
        <v>31</v>
      </c>
      <c r="C25" s="373"/>
      <c r="D25" s="373"/>
      <c r="E25" s="373"/>
      <c r="F25" s="373"/>
      <c r="G25" s="373"/>
      <c r="H25" s="110" t="s">
        <v>32</v>
      </c>
      <c r="I25" s="118">
        <v>1</v>
      </c>
      <c r="J25" s="110">
        <v>2</v>
      </c>
      <c r="K25" s="118">
        <v>3</v>
      </c>
      <c r="L25" s="110">
        <v>4</v>
      </c>
      <c r="M25" s="118">
        <v>5</v>
      </c>
      <c r="N25" s="110">
        <v>6</v>
      </c>
      <c r="O25" s="118">
        <v>7</v>
      </c>
      <c r="P25" s="114"/>
      <c r="Q25" s="126" t="str">
        <f>IF(K29=K26+K28,"ok","chyba")</f>
        <v>ok</v>
      </c>
      <c r="R25" s="93" t="s">
        <v>143</v>
      </c>
    </row>
    <row r="26" spans="2:18" s="44" customFormat="1" ht="27.75" customHeight="1">
      <c r="B26" s="377" t="s">
        <v>144</v>
      </c>
      <c r="C26" s="377"/>
      <c r="D26" s="377"/>
      <c r="E26" s="377"/>
      <c r="F26" s="377"/>
      <c r="G26" s="377"/>
      <c r="H26" s="110">
        <v>91</v>
      </c>
      <c r="I26" s="139">
        <v>2036</v>
      </c>
      <c r="J26" s="142">
        <v>548</v>
      </c>
      <c r="K26" s="139">
        <v>1964</v>
      </c>
      <c r="L26" s="142">
        <v>317</v>
      </c>
      <c r="M26" s="118" t="s">
        <v>72</v>
      </c>
      <c r="N26" s="143">
        <v>7</v>
      </c>
      <c r="O26" s="139">
        <v>608</v>
      </c>
      <c r="P26" s="125"/>
      <c r="Q26" s="126" t="str">
        <f>IF(L29=L26+L28,"ok","chyba")</f>
        <v>ok</v>
      </c>
      <c r="R26" s="93" t="s">
        <v>145</v>
      </c>
    </row>
    <row r="27" spans="2:18" s="44" customFormat="1" ht="27.75" customHeight="1">
      <c r="B27" s="377" t="s">
        <v>146</v>
      </c>
      <c r="C27" s="377"/>
      <c r="D27" s="377"/>
      <c r="E27" s="377"/>
      <c r="F27" s="377"/>
      <c r="G27" s="377"/>
      <c r="H27" s="110" t="s">
        <v>147</v>
      </c>
      <c r="I27" s="139">
        <v>54</v>
      </c>
      <c r="J27" s="142">
        <v>28</v>
      </c>
      <c r="K27" s="139">
        <v>67</v>
      </c>
      <c r="L27" s="142">
        <v>8</v>
      </c>
      <c r="M27" s="118" t="s">
        <v>72</v>
      </c>
      <c r="N27" s="143">
        <v>0</v>
      </c>
      <c r="O27" s="139">
        <v>21</v>
      </c>
      <c r="P27" s="125"/>
      <c r="Q27" s="144" t="str">
        <f>IF(M29=M28,"ok","chyba")</f>
        <v>ok</v>
      </c>
      <c r="R27" s="93" t="s">
        <v>148</v>
      </c>
    </row>
    <row r="28" spans="2:18" s="44" customFormat="1" ht="27.75" customHeight="1">
      <c r="B28" s="377" t="s">
        <v>149</v>
      </c>
      <c r="C28" s="377"/>
      <c r="D28" s="377"/>
      <c r="E28" s="377"/>
      <c r="F28" s="377"/>
      <c r="G28" s="377"/>
      <c r="H28" s="110">
        <v>92</v>
      </c>
      <c r="I28" s="139">
        <v>1328</v>
      </c>
      <c r="J28" s="142">
        <v>1156</v>
      </c>
      <c r="K28" s="139">
        <v>1538</v>
      </c>
      <c r="L28" s="142">
        <v>494</v>
      </c>
      <c r="M28" s="139">
        <v>204</v>
      </c>
      <c r="N28" s="142">
        <v>56</v>
      </c>
      <c r="O28" s="139">
        <v>549</v>
      </c>
      <c r="P28" s="125"/>
      <c r="Q28" s="126" t="str">
        <f>IF(N29=N26+N28,"ok","chyba")</f>
        <v>ok</v>
      </c>
      <c r="R28" s="93" t="s">
        <v>150</v>
      </c>
    </row>
    <row r="29" spans="2:18" s="44" customFormat="1" ht="27.75" customHeight="1">
      <c r="B29" s="377" t="s">
        <v>58</v>
      </c>
      <c r="C29" s="377"/>
      <c r="D29" s="377"/>
      <c r="E29" s="377"/>
      <c r="F29" s="377"/>
      <c r="G29" s="377"/>
      <c r="H29" s="110">
        <v>93</v>
      </c>
      <c r="I29" s="139">
        <v>3364</v>
      </c>
      <c r="J29" s="139">
        <v>1704</v>
      </c>
      <c r="K29" s="139">
        <v>3502</v>
      </c>
      <c r="L29" s="139">
        <v>811</v>
      </c>
      <c r="M29" s="139">
        <v>204</v>
      </c>
      <c r="N29" s="139">
        <v>63</v>
      </c>
      <c r="O29" s="139">
        <v>1157</v>
      </c>
      <c r="P29" s="125"/>
      <c r="Q29" s="126" t="str">
        <f>IF(O29=O26+O28,"ok","chyba")</f>
        <v>ok</v>
      </c>
      <c r="R29" s="93" t="s">
        <v>151</v>
      </c>
    </row>
    <row r="30" spans="2:18" s="44" customFormat="1" ht="33.75" customHeight="1">
      <c r="B30" s="145"/>
      <c r="C30" s="145"/>
      <c r="D30" s="145"/>
      <c r="E30" s="145"/>
      <c r="F30" s="145"/>
      <c r="G30" s="145"/>
      <c r="H30" s="111"/>
      <c r="I30" s="111"/>
      <c r="J30" s="111"/>
      <c r="K30" s="111"/>
      <c r="L30" s="111"/>
      <c r="M30" s="111"/>
      <c r="N30" s="111"/>
      <c r="O30" s="111"/>
      <c r="P30" s="111"/>
      <c r="Q30" s="131"/>
      <c r="R30" s="112"/>
    </row>
    <row r="31" spans="2:18" s="44" customFormat="1" ht="21" customHeight="1">
      <c r="B31" s="146" t="s">
        <v>152</v>
      </c>
      <c r="C31" s="145"/>
      <c r="D31" s="145"/>
      <c r="E31" s="145"/>
      <c r="F31" s="145"/>
      <c r="G31" s="145"/>
      <c r="H31" s="111"/>
      <c r="I31" s="111"/>
      <c r="J31" s="111"/>
      <c r="K31" s="111"/>
      <c r="L31" s="111"/>
      <c r="M31" s="111"/>
      <c r="N31" s="111"/>
      <c r="O31" s="111"/>
      <c r="P31" s="111"/>
      <c r="Q31" s="131"/>
      <c r="R31" s="112"/>
    </row>
    <row r="32" spans="2:18" s="44" customFormat="1" ht="56.25" customHeight="1">
      <c r="B32" s="87"/>
      <c r="C32" s="387" t="s">
        <v>27</v>
      </c>
      <c r="D32" s="387" t="s">
        <v>153</v>
      </c>
      <c r="E32" s="388" t="s">
        <v>154</v>
      </c>
      <c r="F32" s="388"/>
      <c r="G32" s="389" t="s">
        <v>155</v>
      </c>
      <c r="H32" s="389"/>
      <c r="I32" s="389"/>
      <c r="J32" s="389"/>
      <c r="K32" s="389"/>
      <c r="L32" s="389"/>
      <c r="M32" s="391" t="s">
        <v>156</v>
      </c>
      <c r="N32" s="391"/>
      <c r="O32" s="391" t="s">
        <v>157</v>
      </c>
      <c r="P32" s="39"/>
      <c r="Q32" s="131"/>
      <c r="R32" s="112"/>
    </row>
    <row r="33" spans="2:18" s="44" customFormat="1" ht="40.5" customHeight="1">
      <c r="B33" s="149"/>
      <c r="C33" s="387"/>
      <c r="D33" s="387"/>
      <c r="E33" s="388"/>
      <c r="F33" s="388"/>
      <c r="G33" s="391" t="s">
        <v>158</v>
      </c>
      <c r="H33" s="391"/>
      <c r="I33" s="391" t="s">
        <v>159</v>
      </c>
      <c r="J33" s="391"/>
      <c r="K33" s="148" t="s">
        <v>160</v>
      </c>
      <c r="L33" s="148" t="s">
        <v>161</v>
      </c>
      <c r="M33" s="391"/>
      <c r="N33" s="391"/>
      <c r="O33" s="391"/>
      <c r="P33" s="39"/>
      <c r="Q33" s="131"/>
      <c r="R33" s="112"/>
    </row>
    <row r="34" spans="2:18" s="44" customFormat="1" ht="24" customHeight="1">
      <c r="B34" s="147" t="s">
        <v>31</v>
      </c>
      <c r="C34" s="60" t="s">
        <v>32</v>
      </c>
      <c r="D34" s="150">
        <v>1</v>
      </c>
      <c r="E34" s="392">
        <v>2</v>
      </c>
      <c r="F34" s="392"/>
      <c r="G34" s="391">
        <v>3</v>
      </c>
      <c r="H34" s="391"/>
      <c r="I34" s="391">
        <v>4</v>
      </c>
      <c r="J34" s="391"/>
      <c r="K34" s="148">
        <v>5</v>
      </c>
      <c r="L34" s="151" t="s">
        <v>162</v>
      </c>
      <c r="M34" s="391" t="s">
        <v>129</v>
      </c>
      <c r="N34" s="391"/>
      <c r="O34" s="148">
        <v>6</v>
      </c>
      <c r="P34" s="39"/>
      <c r="Q34" s="131"/>
      <c r="R34" s="112"/>
    </row>
    <row r="35" spans="2:18" s="44" customFormat="1" ht="45" customHeight="1">
      <c r="B35" s="152" t="s">
        <v>163</v>
      </c>
      <c r="C35" s="60">
        <v>94</v>
      </c>
      <c r="D35" s="153">
        <v>6505</v>
      </c>
      <c r="E35" s="396">
        <v>1787</v>
      </c>
      <c r="F35" s="396"/>
      <c r="G35" s="393">
        <v>425</v>
      </c>
      <c r="H35" s="393"/>
      <c r="I35" s="394">
        <v>299</v>
      </c>
      <c r="J35" s="394"/>
      <c r="K35" s="139">
        <v>988</v>
      </c>
      <c r="L35" s="139">
        <v>191</v>
      </c>
      <c r="M35" s="390">
        <v>14</v>
      </c>
      <c r="N35" s="390"/>
      <c r="O35" s="139">
        <v>6375</v>
      </c>
      <c r="P35" s="125"/>
      <c r="Q35" s="126" t="str">
        <f>IF(O35=D35+E35+F35-SUM(G35:N35),"ok","chyba")</f>
        <v>ok</v>
      </c>
      <c r="R35" s="95" t="s">
        <v>164</v>
      </c>
    </row>
    <row r="36" spans="2:18" s="44" customFormat="1" ht="45" customHeight="1">
      <c r="B36" s="152" t="s">
        <v>165</v>
      </c>
      <c r="C36" s="60">
        <v>95</v>
      </c>
      <c r="D36" s="153">
        <v>101</v>
      </c>
      <c r="E36" s="396">
        <v>32</v>
      </c>
      <c r="F36" s="396"/>
      <c r="G36" s="393">
        <v>1</v>
      </c>
      <c r="H36" s="393"/>
      <c r="I36" s="394">
        <v>2</v>
      </c>
      <c r="J36" s="394"/>
      <c r="K36" s="139">
        <v>39</v>
      </c>
      <c r="L36" s="139">
        <v>5</v>
      </c>
      <c r="M36" s="390">
        <v>10</v>
      </c>
      <c r="N36" s="390"/>
      <c r="O36" s="139">
        <v>76</v>
      </c>
      <c r="P36" s="125"/>
      <c r="Q36" s="126" t="str">
        <f>IF(O36=D36+E36+F36-SUM(G36:N36),"ok","chyba")</f>
        <v>ok</v>
      </c>
      <c r="R36" s="95" t="s">
        <v>166</v>
      </c>
    </row>
    <row r="37" spans="2:18" s="44" customFormat="1" ht="71.25" customHeight="1">
      <c r="B37" s="152" t="s">
        <v>167</v>
      </c>
      <c r="C37" s="60">
        <v>96</v>
      </c>
      <c r="D37" s="154">
        <v>21</v>
      </c>
      <c r="E37" s="396">
        <v>63</v>
      </c>
      <c r="F37" s="396"/>
      <c r="G37" s="393">
        <v>28</v>
      </c>
      <c r="H37" s="393"/>
      <c r="I37" s="394">
        <v>5</v>
      </c>
      <c r="J37" s="394"/>
      <c r="K37" s="139">
        <v>1</v>
      </c>
      <c r="L37" s="139">
        <v>4</v>
      </c>
      <c r="M37" s="395" t="s">
        <v>72</v>
      </c>
      <c r="N37" s="395"/>
      <c r="O37" s="139">
        <v>46</v>
      </c>
      <c r="P37" s="125"/>
      <c r="Q37" s="126" t="str">
        <f>IF(O37=D37+E37+F37-SUM(G37:L37),"ok","chyba")</f>
        <v>ok</v>
      </c>
      <c r="R37" s="95" t="s">
        <v>168</v>
      </c>
    </row>
    <row r="38" spans="2:18" s="44" customFormat="1" ht="51" customHeight="1">
      <c r="B38" s="155" t="s">
        <v>169</v>
      </c>
      <c r="C38" s="60" t="s">
        <v>170</v>
      </c>
      <c r="D38" s="154">
        <v>642</v>
      </c>
      <c r="E38" s="396">
        <v>642</v>
      </c>
      <c r="F38" s="396"/>
      <c r="G38" s="393">
        <v>163</v>
      </c>
      <c r="H38" s="393"/>
      <c r="I38" s="394">
        <v>156</v>
      </c>
      <c r="J38" s="394"/>
      <c r="K38" s="139">
        <v>21</v>
      </c>
      <c r="L38" s="139">
        <v>161</v>
      </c>
      <c r="M38" s="395" t="s">
        <v>72</v>
      </c>
      <c r="N38" s="395"/>
      <c r="O38" s="139">
        <v>783</v>
      </c>
      <c r="P38" s="125"/>
      <c r="Q38" s="126" t="str">
        <f>IF(O38=D38+E38+F38-SUM(G38:L38),"ok","chyba")</f>
        <v>ok</v>
      </c>
      <c r="R38" s="95" t="s">
        <v>171</v>
      </c>
    </row>
    <row r="39" spans="2:18" s="44" customFormat="1" ht="81.75" customHeight="1">
      <c r="B39" s="152" t="s">
        <v>172</v>
      </c>
      <c r="C39" s="60" t="s">
        <v>173</v>
      </c>
      <c r="D39" s="154">
        <v>331</v>
      </c>
      <c r="E39" s="396">
        <v>1108</v>
      </c>
      <c r="F39" s="396"/>
      <c r="G39" s="393">
        <v>617</v>
      </c>
      <c r="H39" s="393"/>
      <c r="I39" s="394">
        <v>95</v>
      </c>
      <c r="J39" s="394"/>
      <c r="K39" s="139">
        <v>18</v>
      </c>
      <c r="L39" s="139">
        <v>233</v>
      </c>
      <c r="M39" s="395" t="s">
        <v>72</v>
      </c>
      <c r="N39" s="395"/>
      <c r="O39" s="139">
        <v>476</v>
      </c>
      <c r="P39" s="125"/>
      <c r="Q39" s="126" t="str">
        <f>IF(O39=D39+E39+F39-SUM(G39:L39),"ok","chyba")</f>
        <v>ok</v>
      </c>
      <c r="R39" s="95" t="s">
        <v>174</v>
      </c>
    </row>
    <row r="40" spans="2:18" s="44" customFormat="1" ht="33.75" customHeight="1">
      <c r="B40" s="145"/>
      <c r="C40" s="145"/>
      <c r="D40" s="145"/>
      <c r="E40" s="145"/>
      <c r="F40" s="145"/>
      <c r="G40" s="145"/>
      <c r="H40" s="111"/>
      <c r="I40" s="145"/>
      <c r="J40" s="145"/>
      <c r="K40" s="145"/>
      <c r="L40" s="145"/>
      <c r="M40" s="145"/>
      <c r="N40" s="145"/>
      <c r="O40" s="145"/>
      <c r="P40" s="145"/>
      <c r="Q40" s="145"/>
      <c r="R40" s="112"/>
    </row>
    <row r="41" spans="2:18" s="44" customFormat="1" ht="39" customHeight="1">
      <c r="B41" s="156" t="s">
        <v>86</v>
      </c>
      <c r="C41" s="157"/>
      <c r="D41" s="157"/>
      <c r="E41" s="157"/>
      <c r="F41" s="157"/>
      <c r="G41" s="157"/>
      <c r="H41" s="111"/>
      <c r="I41" s="125"/>
      <c r="J41" s="158"/>
      <c r="K41" s="125"/>
      <c r="L41" s="158"/>
      <c r="M41" s="114"/>
      <c r="N41" s="111"/>
      <c r="O41" s="114"/>
      <c r="P41" s="114"/>
      <c r="Q41" s="114"/>
      <c r="R41" s="112"/>
    </row>
    <row r="42" spans="2:18" s="44" customFormat="1" ht="14.25" customHeight="1">
      <c r="B42" s="397"/>
      <c r="C42" s="397"/>
      <c r="D42" s="397"/>
      <c r="E42" s="397"/>
      <c r="F42" s="397"/>
      <c r="G42" s="397"/>
      <c r="H42" s="397"/>
      <c r="I42" s="397"/>
      <c r="J42" s="397"/>
      <c r="K42" s="397"/>
      <c r="L42" s="397"/>
      <c r="M42" s="397"/>
      <c r="N42" s="397"/>
      <c r="O42" s="397"/>
      <c r="P42" s="159"/>
      <c r="Q42" s="159"/>
      <c r="R42" s="112"/>
    </row>
    <row r="43" spans="2:18" s="44" customFormat="1" ht="120" customHeight="1">
      <c r="B43" s="397"/>
      <c r="C43" s="397"/>
      <c r="D43" s="397"/>
      <c r="E43" s="397"/>
      <c r="F43" s="397"/>
      <c r="G43" s="397"/>
      <c r="H43" s="397"/>
      <c r="I43" s="397"/>
      <c r="J43" s="397"/>
      <c r="K43" s="397"/>
      <c r="L43" s="397"/>
      <c r="M43" s="397"/>
      <c r="N43" s="397"/>
      <c r="O43" s="397"/>
      <c r="P43" s="159"/>
      <c r="Q43" s="159"/>
      <c r="R43" s="112"/>
    </row>
    <row r="44" spans="2:18" s="44" customFormat="1" ht="12" customHeight="1"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22"/>
    </row>
    <row r="45" spans="2:18" s="44" customFormat="1" ht="27" customHeight="1" hidden="1">
      <c r="B45" s="16"/>
      <c r="C45" s="16"/>
      <c r="D45" s="16"/>
      <c r="E45" s="16"/>
      <c r="F45" s="16"/>
      <c r="G45" s="16"/>
      <c r="H45" s="131"/>
      <c r="I45" s="161"/>
      <c r="J45" s="162"/>
      <c r="K45" s="161"/>
      <c r="L45" s="162"/>
      <c r="M45" s="112"/>
      <c r="N45" s="131"/>
      <c r="O45" s="112"/>
      <c r="P45" s="112"/>
      <c r="Q45" s="112"/>
      <c r="R45" s="163"/>
    </row>
  </sheetData>
  <sheetProtection selectLockedCells="1" selectUnlockedCells="1"/>
  <mergeCells count="97">
    <mergeCell ref="E39:F39"/>
    <mergeCell ref="G39:H39"/>
    <mergeCell ref="I39:J39"/>
    <mergeCell ref="M39:N39"/>
    <mergeCell ref="B42:O43"/>
    <mergeCell ref="E37:F37"/>
    <mergeCell ref="G37:H37"/>
    <mergeCell ref="I37:J37"/>
    <mergeCell ref="M37:N37"/>
    <mergeCell ref="E38:F38"/>
    <mergeCell ref="G38:H38"/>
    <mergeCell ref="I38:J38"/>
    <mergeCell ref="M38:N38"/>
    <mergeCell ref="E35:F35"/>
    <mergeCell ref="G35:H35"/>
    <mergeCell ref="I35:J35"/>
    <mergeCell ref="M35:N35"/>
    <mergeCell ref="E36:F36"/>
    <mergeCell ref="G36:H36"/>
    <mergeCell ref="I36:J36"/>
    <mergeCell ref="M36:N36"/>
    <mergeCell ref="M32:N33"/>
    <mergeCell ref="O32:O33"/>
    <mergeCell ref="G33:H33"/>
    <mergeCell ref="I33:J33"/>
    <mergeCell ref="E34:F34"/>
    <mergeCell ref="G34:H34"/>
    <mergeCell ref="I34:J34"/>
    <mergeCell ref="M34:N34"/>
    <mergeCell ref="B25:G25"/>
    <mergeCell ref="B26:G26"/>
    <mergeCell ref="B27:G27"/>
    <mergeCell ref="B28:G28"/>
    <mergeCell ref="B29:G29"/>
    <mergeCell ref="C32:C33"/>
    <mergeCell ref="D32:D33"/>
    <mergeCell ref="E32:F33"/>
    <mergeCell ref="G32:L32"/>
    <mergeCell ref="B21:O21"/>
    <mergeCell ref="B23:G24"/>
    <mergeCell ref="H23:H24"/>
    <mergeCell ref="I23:K23"/>
    <mergeCell ref="L23:L24"/>
    <mergeCell ref="M23:O23"/>
    <mergeCell ref="D19:E19"/>
    <mergeCell ref="F19:H19"/>
    <mergeCell ref="I19:J19"/>
    <mergeCell ref="K19:L19"/>
    <mergeCell ref="D20:E20"/>
    <mergeCell ref="F20:H20"/>
    <mergeCell ref="I20:J20"/>
    <mergeCell ref="K20:L20"/>
    <mergeCell ref="D17:E17"/>
    <mergeCell ref="F17:H17"/>
    <mergeCell ref="I17:J17"/>
    <mergeCell ref="K17:L17"/>
    <mergeCell ref="D18:E18"/>
    <mergeCell ref="F18:H18"/>
    <mergeCell ref="I18:J18"/>
    <mergeCell ref="K18:L18"/>
    <mergeCell ref="M14:O14"/>
    <mergeCell ref="D15:E15"/>
    <mergeCell ref="F15:H15"/>
    <mergeCell ref="I15:J15"/>
    <mergeCell ref="K15:L15"/>
    <mergeCell ref="D16:E16"/>
    <mergeCell ref="F16:H16"/>
    <mergeCell ref="I16:J16"/>
    <mergeCell ref="K16:L16"/>
    <mergeCell ref="B12:C12"/>
    <mergeCell ref="G12:H12"/>
    <mergeCell ref="I12:J12"/>
    <mergeCell ref="B14:B15"/>
    <mergeCell ref="C14:C15"/>
    <mergeCell ref="D14:L14"/>
    <mergeCell ref="B10:C10"/>
    <mergeCell ref="G10:H10"/>
    <mergeCell ref="I10:J10"/>
    <mergeCell ref="B11:C11"/>
    <mergeCell ref="G11:H11"/>
    <mergeCell ref="I11:J11"/>
    <mergeCell ref="B8:C8"/>
    <mergeCell ref="G8:H8"/>
    <mergeCell ref="I8:J8"/>
    <mergeCell ref="B9:C9"/>
    <mergeCell ref="G9:H9"/>
    <mergeCell ref="I9:J9"/>
    <mergeCell ref="D5:D7"/>
    <mergeCell ref="E5:E7"/>
    <mergeCell ref="F5:F7"/>
    <mergeCell ref="G5:O5"/>
    <mergeCell ref="G6:L6"/>
    <mergeCell ref="M6:M7"/>
    <mergeCell ref="N6:N7"/>
    <mergeCell ref="O6:O7"/>
    <mergeCell ref="G7:H7"/>
    <mergeCell ref="I7:J7"/>
  </mergeCells>
  <conditionalFormatting sqref="Q9:Q12">
    <cfRule type="cellIs" priority="1" dxfId="16" operator="equal" stopIfTrue="1">
      <formula>"chyba"</formula>
    </cfRule>
  </conditionalFormatting>
  <conditionalFormatting sqref="Q17">
    <cfRule type="cellIs" priority="2" dxfId="0" operator="equal" stopIfTrue="1">
      <formula>"chyba"</formula>
    </cfRule>
  </conditionalFormatting>
  <conditionalFormatting sqref="Q18:Q20">
    <cfRule type="cellIs" priority="3" dxfId="0" operator="equal" stopIfTrue="1">
      <formula>"chyba"</formula>
    </cfRule>
  </conditionalFormatting>
  <conditionalFormatting sqref="Q23:Q26 Q28:Q29">
    <cfRule type="cellIs" priority="4" dxfId="0" operator="equal" stopIfTrue="1">
      <formula>"chyba"</formula>
    </cfRule>
  </conditionalFormatting>
  <conditionalFormatting sqref="Q27">
    <cfRule type="cellIs" priority="5" dxfId="0" operator="equal" stopIfTrue="1">
      <formula>"chyba"</formula>
    </cfRule>
  </conditionalFormatting>
  <conditionalFormatting sqref="Q35:Q36">
    <cfRule type="cellIs" priority="6" dxfId="0" operator="equal" stopIfTrue="1">
      <formula>"chyba"</formula>
    </cfRule>
  </conditionalFormatting>
  <conditionalFormatting sqref="Q37:Q39">
    <cfRule type="cellIs" priority="7" dxfId="0" operator="equal" stopIfTrue="1">
      <formula>"chyba"</formula>
    </cfRule>
  </conditionalFormatting>
  <dataValidations count="4">
    <dataValidation type="whole" allowBlank="1" showErrorMessage="1" errorTitle="Pozor!" error="Je nezbytné vložit numerickou hodnotu!" sqref="I9:I12 K9:K12 M9:M12 O9:P12 M20:P20 I26:L29 M29:P29 I35:I39 K35:M36 O35:P39 K37:L39">
      <formula1>0</formula1>
      <formula2>999999</formula2>
    </dataValidation>
    <dataValidation type="whole" allowBlank="1" showErrorMessage="1" errorTitle="Pozor!" error="Je nezbytné vložit numerickou hodnotu!" sqref="O26:P27 N28:P28">
      <formula1>0</formula1>
      <formula2>9999999</formula2>
    </dataValidation>
    <dataValidation type="whole" allowBlank="1" showErrorMessage="1" errorTitle="Pozor!" error="Je nezbytné vložit numerickou hodnotu!" sqref="M28">
      <formula1>0</formula1>
      <formula2>999999999</formula2>
    </dataValidation>
    <dataValidation type="whole" allowBlank="1" showErrorMessage="1" errorTitle="Pozor!" error="Vkládejte pouze číselné hodnoty!" sqref="C35:E36 D37:E39">
      <formula1>0</formula1>
      <formula2>9999999</formula2>
    </dataValidation>
  </dataValidations>
  <printOptions horizontalCentered="1"/>
  <pageMargins left="0.35" right="0.39375" top="0.39375" bottom="0.3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showGridLines="0" zoomScale="90" zoomScaleNormal="90" zoomScalePageLayoutView="0" workbookViewId="0" topLeftCell="B19">
      <selection activeCell="B43" sqref="B43:I44"/>
    </sheetView>
  </sheetViews>
  <sheetFormatPr defaultColWidth="0" defaultRowHeight="12.75" zeroHeight="1"/>
  <cols>
    <col min="1" max="1" width="0" style="44" hidden="1" customWidth="1"/>
    <col min="2" max="2" width="30.125" style="44" customWidth="1"/>
    <col min="3" max="3" width="8.125" style="44" customWidth="1"/>
    <col min="4" max="4" width="7.875" style="44" customWidth="1"/>
    <col min="5" max="5" width="6.375" style="45" customWidth="1"/>
    <col min="6" max="6" width="7.25390625" style="45" customWidth="1"/>
    <col min="7" max="7" width="11.125" style="45" customWidth="1"/>
    <col min="8" max="8" width="10.00390625" style="45" customWidth="1"/>
    <col min="9" max="9" width="16.875" style="45" customWidth="1"/>
    <col min="10" max="10" width="1.75390625" style="45" customWidth="1"/>
    <col min="11" max="11" width="5.75390625" style="45" customWidth="1"/>
    <col min="12" max="12" width="22.00390625" style="45" customWidth="1"/>
    <col min="13" max="13" width="1.75390625" style="44" customWidth="1"/>
    <col min="14" max="16384" width="0" style="44" hidden="1" customWidth="1"/>
  </cols>
  <sheetData>
    <row r="1" spans="1:13" ht="15" customHeight="1">
      <c r="A1" s="164"/>
      <c r="B1" s="165"/>
      <c r="C1" s="165"/>
      <c r="D1" s="165"/>
      <c r="E1" s="166"/>
      <c r="F1" s="166"/>
      <c r="G1" s="166"/>
      <c r="H1" s="166"/>
      <c r="I1" s="50"/>
      <c r="J1" s="50"/>
      <c r="K1" s="50"/>
      <c r="L1" s="50" t="s">
        <v>175</v>
      </c>
      <c r="M1" s="164"/>
    </row>
    <row r="2" spans="1:13" ht="28.5" customHeight="1">
      <c r="A2" s="164"/>
      <c r="B2" s="67" t="s">
        <v>176</v>
      </c>
      <c r="C2" s="67"/>
      <c r="D2" s="165"/>
      <c r="E2" s="166"/>
      <c r="F2" s="166"/>
      <c r="G2" s="166"/>
      <c r="H2" s="166"/>
      <c r="I2" s="166"/>
      <c r="J2" s="166"/>
      <c r="K2" s="166"/>
      <c r="L2" s="166"/>
      <c r="M2" s="164"/>
    </row>
    <row r="3" spans="1:13" ht="41.25" customHeight="1">
      <c r="A3" s="164"/>
      <c r="B3" s="357"/>
      <c r="C3" s="357"/>
      <c r="D3" s="357"/>
      <c r="E3" s="357"/>
      <c r="F3" s="56" t="s">
        <v>177</v>
      </c>
      <c r="G3" s="356" t="s">
        <v>178</v>
      </c>
      <c r="H3" s="356"/>
      <c r="I3" s="56" t="s">
        <v>179</v>
      </c>
      <c r="J3" s="57"/>
      <c r="K3" s="57"/>
      <c r="L3" s="59"/>
      <c r="M3" s="164"/>
    </row>
    <row r="4" spans="1:13" ht="21" customHeight="1">
      <c r="A4" s="164"/>
      <c r="B4" s="357" t="s">
        <v>31</v>
      </c>
      <c r="C4" s="357"/>
      <c r="D4" s="357"/>
      <c r="E4" s="357"/>
      <c r="F4" s="58" t="s">
        <v>32</v>
      </c>
      <c r="G4" s="356">
        <v>1</v>
      </c>
      <c r="H4" s="356"/>
      <c r="I4" s="56">
        <v>2</v>
      </c>
      <c r="J4" s="57"/>
      <c r="K4" s="57"/>
      <c r="L4" s="59"/>
      <c r="M4" s="164"/>
    </row>
    <row r="5" spans="1:13" ht="21" customHeight="1">
      <c r="A5" s="164"/>
      <c r="B5" s="398" t="s">
        <v>180</v>
      </c>
      <c r="C5" s="398"/>
      <c r="D5" s="398"/>
      <c r="E5" s="398"/>
      <c r="F5" s="58">
        <v>97</v>
      </c>
      <c r="G5" s="399">
        <v>2505</v>
      </c>
      <c r="H5" s="399"/>
      <c r="I5" s="167">
        <v>9507</v>
      </c>
      <c r="J5" s="168"/>
      <c r="K5" s="168"/>
      <c r="L5" s="91"/>
      <c r="M5" s="164"/>
    </row>
    <row r="6" spans="1:13" ht="18.75" customHeight="1">
      <c r="A6" s="164"/>
      <c r="B6" s="398" t="s">
        <v>181</v>
      </c>
      <c r="C6" s="398"/>
      <c r="D6" s="398"/>
      <c r="E6" s="398"/>
      <c r="F6" s="58">
        <v>98</v>
      </c>
      <c r="G6" s="399">
        <v>2</v>
      </c>
      <c r="H6" s="399"/>
      <c r="I6" s="167">
        <v>2</v>
      </c>
      <c r="J6" s="168"/>
      <c r="K6" s="168"/>
      <c r="L6" s="91"/>
      <c r="M6" s="164"/>
    </row>
    <row r="7" spans="1:13" ht="18.75" customHeight="1">
      <c r="A7" s="164"/>
      <c r="B7" s="398" t="s">
        <v>182</v>
      </c>
      <c r="C7" s="398"/>
      <c r="D7" s="398"/>
      <c r="E7" s="398"/>
      <c r="F7" s="58">
        <v>99</v>
      </c>
      <c r="G7" s="399">
        <v>654</v>
      </c>
      <c r="H7" s="399"/>
      <c r="I7" s="169" t="s">
        <v>72</v>
      </c>
      <c r="J7" s="170"/>
      <c r="K7" s="170"/>
      <c r="L7" s="91"/>
      <c r="M7" s="164"/>
    </row>
    <row r="8" spans="1:13" ht="18.75" customHeight="1">
      <c r="A8" s="164"/>
      <c r="B8" s="398" t="s">
        <v>183</v>
      </c>
      <c r="C8" s="398"/>
      <c r="D8" s="398"/>
      <c r="E8" s="398"/>
      <c r="F8" s="58">
        <v>100</v>
      </c>
      <c r="G8" s="399">
        <v>19</v>
      </c>
      <c r="H8" s="399"/>
      <c r="I8" s="169" t="s">
        <v>72</v>
      </c>
      <c r="J8" s="170"/>
      <c r="K8" s="170"/>
      <c r="L8" s="91"/>
      <c r="M8" s="164"/>
    </row>
    <row r="9" spans="1:13" ht="39" customHeight="1">
      <c r="A9" s="164"/>
      <c r="B9" s="67" t="s">
        <v>184</v>
      </c>
      <c r="C9" s="67"/>
      <c r="D9" s="165"/>
      <c r="E9" s="166"/>
      <c r="F9" s="166"/>
      <c r="G9" s="166"/>
      <c r="H9" s="166"/>
      <c r="I9" s="166"/>
      <c r="J9" s="166"/>
      <c r="K9" s="166"/>
      <c r="L9" s="166"/>
      <c r="M9" s="164"/>
    </row>
    <row r="10" spans="1:13" ht="36.75" customHeight="1">
      <c r="A10" s="164"/>
      <c r="B10" s="400"/>
      <c r="C10" s="400"/>
      <c r="D10" s="400"/>
      <c r="E10" s="400"/>
      <c r="F10" s="400"/>
      <c r="G10" s="400"/>
      <c r="H10" s="56" t="s">
        <v>177</v>
      </c>
      <c r="I10" s="56" t="s">
        <v>185</v>
      </c>
      <c r="J10" s="57"/>
      <c r="K10" s="57"/>
      <c r="L10" s="57"/>
      <c r="M10" s="164"/>
    </row>
    <row r="11" spans="1:13" ht="21" customHeight="1">
      <c r="A11" s="164"/>
      <c r="B11" s="357" t="s">
        <v>31</v>
      </c>
      <c r="C11" s="357"/>
      <c r="D11" s="357"/>
      <c r="E11" s="357"/>
      <c r="F11" s="357"/>
      <c r="G11" s="357"/>
      <c r="H11" s="58" t="s">
        <v>32</v>
      </c>
      <c r="I11" s="58">
        <v>1</v>
      </c>
      <c r="J11" s="59"/>
      <c r="K11" s="59"/>
      <c r="L11" s="59"/>
      <c r="M11" s="164"/>
    </row>
    <row r="12" spans="1:13" ht="18.75" customHeight="1">
      <c r="A12" s="164"/>
      <c r="B12" s="401" t="s">
        <v>186</v>
      </c>
      <c r="C12" s="398" t="s">
        <v>187</v>
      </c>
      <c r="D12" s="398"/>
      <c r="E12" s="398"/>
      <c r="F12" s="398"/>
      <c r="G12" s="398"/>
      <c r="H12" s="58">
        <v>102</v>
      </c>
      <c r="I12" s="89">
        <v>48</v>
      </c>
      <c r="J12" s="91"/>
      <c r="K12" s="91"/>
      <c r="L12" s="91"/>
      <c r="M12" s="164"/>
    </row>
    <row r="13" spans="1:13" ht="18.75" customHeight="1">
      <c r="A13" s="164"/>
      <c r="B13" s="401"/>
      <c r="C13" s="398" t="s">
        <v>188</v>
      </c>
      <c r="D13" s="398"/>
      <c r="E13" s="398"/>
      <c r="F13" s="398"/>
      <c r="G13" s="398"/>
      <c r="H13" s="58">
        <v>103</v>
      </c>
      <c r="I13" s="89">
        <v>264</v>
      </c>
      <c r="J13" s="91"/>
      <c r="K13" s="91"/>
      <c r="L13" s="91"/>
      <c r="M13" s="164"/>
    </row>
    <row r="14" spans="1:13" ht="18.75" customHeight="1">
      <c r="A14" s="164"/>
      <c r="B14" s="401"/>
      <c r="C14" s="398" t="s">
        <v>189</v>
      </c>
      <c r="D14" s="398"/>
      <c r="E14" s="398"/>
      <c r="F14" s="398"/>
      <c r="G14" s="398"/>
      <c r="H14" s="58" t="s">
        <v>190</v>
      </c>
      <c r="I14" s="89">
        <v>30</v>
      </c>
      <c r="J14" s="91"/>
      <c r="K14" s="91"/>
      <c r="L14" s="91"/>
      <c r="M14" s="164"/>
    </row>
    <row r="15" spans="1:13" ht="26.25" customHeight="1">
      <c r="A15" s="164"/>
      <c r="B15" s="401"/>
      <c r="C15" s="398" t="s">
        <v>191</v>
      </c>
      <c r="D15" s="398"/>
      <c r="E15" s="398"/>
      <c r="F15" s="398"/>
      <c r="G15" s="398"/>
      <c r="H15" s="58">
        <v>104</v>
      </c>
      <c r="I15" s="89">
        <v>716</v>
      </c>
      <c r="J15" s="91"/>
      <c r="K15" s="91"/>
      <c r="L15" s="91"/>
      <c r="M15" s="164"/>
    </row>
    <row r="16" spans="1:13" ht="18" customHeight="1">
      <c r="A16" s="164"/>
      <c r="B16" s="401"/>
      <c r="C16" s="398" t="s">
        <v>192</v>
      </c>
      <c r="D16" s="398"/>
      <c r="E16" s="398"/>
      <c r="F16" s="398"/>
      <c r="G16" s="398"/>
      <c r="H16" s="58">
        <v>105</v>
      </c>
      <c r="I16" s="89">
        <v>125</v>
      </c>
      <c r="J16" s="91"/>
      <c r="K16" s="91"/>
      <c r="L16" s="91"/>
      <c r="M16" s="164"/>
    </row>
    <row r="17" spans="1:13" ht="16.5" customHeight="1">
      <c r="A17" s="164"/>
      <c r="B17" s="401"/>
      <c r="C17" s="398" t="s">
        <v>193</v>
      </c>
      <c r="D17" s="398"/>
      <c r="E17" s="398"/>
      <c r="F17" s="398"/>
      <c r="G17" s="398"/>
      <c r="H17" s="58">
        <v>106</v>
      </c>
      <c r="I17" s="89">
        <v>889</v>
      </c>
      <c r="J17" s="91"/>
      <c r="K17" s="91"/>
      <c r="L17" s="91"/>
      <c r="M17" s="164"/>
    </row>
    <row r="18" spans="1:13" ht="16.5" customHeight="1">
      <c r="A18" s="164"/>
      <c r="B18" s="401"/>
      <c r="C18" s="398" t="s">
        <v>194</v>
      </c>
      <c r="D18" s="398"/>
      <c r="E18" s="398"/>
      <c r="F18" s="398"/>
      <c r="G18" s="398"/>
      <c r="H18" s="58" t="s">
        <v>195</v>
      </c>
      <c r="I18" s="89">
        <v>218</v>
      </c>
      <c r="J18" s="91"/>
      <c r="K18" s="91"/>
      <c r="L18" s="91"/>
      <c r="M18" s="164"/>
    </row>
    <row r="19" spans="1:13" ht="16.5" customHeight="1">
      <c r="A19" s="164"/>
      <c r="B19" s="401"/>
      <c r="C19" s="398" t="s">
        <v>196</v>
      </c>
      <c r="D19" s="398"/>
      <c r="E19" s="398"/>
      <c r="F19" s="398"/>
      <c r="G19" s="398"/>
      <c r="H19" s="58" t="s">
        <v>197</v>
      </c>
      <c r="I19" s="89">
        <v>236</v>
      </c>
      <c r="J19" s="91"/>
      <c r="K19" s="91"/>
      <c r="L19" s="91"/>
      <c r="M19" s="164"/>
    </row>
    <row r="20" spans="1:13" ht="29.25" customHeight="1">
      <c r="A20" s="164"/>
      <c r="B20" s="401"/>
      <c r="C20" s="398" t="s">
        <v>198</v>
      </c>
      <c r="D20" s="398"/>
      <c r="E20" s="398"/>
      <c r="F20" s="398"/>
      <c r="G20" s="398"/>
      <c r="H20" s="58" t="s">
        <v>199</v>
      </c>
      <c r="I20" s="89">
        <v>2177</v>
      </c>
      <c r="J20" s="91"/>
      <c r="K20" s="171"/>
      <c r="L20" s="172"/>
      <c r="M20" s="164"/>
    </row>
    <row r="21" spans="1:13" ht="23.25" customHeight="1">
      <c r="A21" s="164"/>
      <c r="B21" s="401"/>
      <c r="C21" s="398" t="s">
        <v>59</v>
      </c>
      <c r="D21" s="398" t="s">
        <v>200</v>
      </c>
      <c r="E21" s="398"/>
      <c r="F21" s="398"/>
      <c r="G21" s="398"/>
      <c r="H21" s="58" t="s">
        <v>201</v>
      </c>
      <c r="I21" s="89">
        <v>2073</v>
      </c>
      <c r="J21" s="91"/>
      <c r="K21" s="173"/>
      <c r="L21" s="174"/>
      <c r="M21" s="164"/>
    </row>
    <row r="22" spans="1:13" ht="17.25" customHeight="1">
      <c r="A22" s="164"/>
      <c r="B22" s="401"/>
      <c r="C22" s="398"/>
      <c r="D22" s="398" t="s">
        <v>202</v>
      </c>
      <c r="E22" s="398"/>
      <c r="F22" s="398"/>
      <c r="G22" s="398"/>
      <c r="H22" s="58" t="s">
        <v>203</v>
      </c>
      <c r="I22" s="89">
        <v>133</v>
      </c>
      <c r="J22" s="91"/>
      <c r="K22" s="91"/>
      <c r="L22" s="91"/>
      <c r="M22" s="164"/>
    </row>
    <row r="23" spans="1:13" ht="17.25" customHeight="1">
      <c r="A23" s="164"/>
      <c r="B23" s="401"/>
      <c r="C23" s="398" t="s">
        <v>204</v>
      </c>
      <c r="D23" s="398"/>
      <c r="E23" s="398"/>
      <c r="F23" s="398"/>
      <c r="G23" s="398"/>
      <c r="H23" s="58" t="s">
        <v>205</v>
      </c>
      <c r="I23" s="89">
        <v>203</v>
      </c>
      <c r="J23" s="91"/>
      <c r="K23" s="91"/>
      <c r="L23" s="91"/>
      <c r="M23" s="164"/>
    </row>
    <row r="24" spans="1:13" ht="26.25" customHeight="1">
      <c r="A24" s="164"/>
      <c r="B24" s="401"/>
      <c r="C24" s="398" t="s">
        <v>206</v>
      </c>
      <c r="D24" s="398"/>
      <c r="E24" s="398"/>
      <c r="F24" s="398"/>
      <c r="G24" s="398"/>
      <c r="H24" s="58" t="s">
        <v>207</v>
      </c>
      <c r="I24" s="89">
        <v>508</v>
      </c>
      <c r="J24" s="91"/>
      <c r="K24" s="91"/>
      <c r="L24" s="91"/>
      <c r="M24" s="164"/>
    </row>
    <row r="25" spans="1:13" ht="18" customHeight="1">
      <c r="A25" s="164"/>
      <c r="B25" s="401"/>
      <c r="C25" s="398" t="s">
        <v>208</v>
      </c>
      <c r="D25" s="398"/>
      <c r="E25" s="398"/>
      <c r="F25" s="398"/>
      <c r="G25" s="398"/>
      <c r="H25" s="58" t="s">
        <v>209</v>
      </c>
      <c r="I25" s="89">
        <v>416</v>
      </c>
      <c r="J25" s="91"/>
      <c r="K25" s="91"/>
      <c r="L25" s="91"/>
      <c r="M25" s="164"/>
    </row>
    <row r="26" spans="1:13" ht="18" customHeight="1">
      <c r="A26" s="164"/>
      <c r="B26" s="401"/>
      <c r="C26" s="398" t="s">
        <v>210</v>
      </c>
      <c r="D26" s="398"/>
      <c r="E26" s="398"/>
      <c r="F26" s="398"/>
      <c r="G26" s="398"/>
      <c r="H26" s="58" t="s">
        <v>211</v>
      </c>
      <c r="I26" s="89">
        <v>326</v>
      </c>
      <c r="J26" s="91"/>
      <c r="K26" s="91"/>
      <c r="L26" s="91"/>
      <c r="M26" s="164"/>
    </row>
    <row r="27" spans="1:13" ht="18" customHeight="1">
      <c r="A27" s="164"/>
      <c r="B27" s="401"/>
      <c r="C27" s="398" t="s">
        <v>212</v>
      </c>
      <c r="D27" s="398"/>
      <c r="E27" s="398"/>
      <c r="F27" s="398"/>
      <c r="G27" s="398"/>
      <c r="H27" s="58" t="s">
        <v>213</v>
      </c>
      <c r="I27" s="89">
        <v>319</v>
      </c>
      <c r="J27" s="91"/>
      <c r="K27" s="91"/>
      <c r="L27" s="91"/>
      <c r="M27" s="164"/>
    </row>
    <row r="28" spans="1:13" ht="24" customHeight="1">
      <c r="A28" s="164"/>
      <c r="B28" s="401"/>
      <c r="C28" s="398" t="s">
        <v>214</v>
      </c>
      <c r="D28" s="398"/>
      <c r="E28" s="398"/>
      <c r="F28" s="398"/>
      <c r="G28" s="398"/>
      <c r="H28" s="58" t="s">
        <v>215</v>
      </c>
      <c r="I28" s="89">
        <v>5</v>
      </c>
      <c r="J28" s="91"/>
      <c r="K28" s="91"/>
      <c r="L28" s="91"/>
      <c r="M28" s="164"/>
    </row>
    <row r="29" spans="1:13" ht="26.25" customHeight="1">
      <c r="A29" s="164"/>
      <c r="B29" s="401"/>
      <c r="C29" s="398" t="s">
        <v>216</v>
      </c>
      <c r="D29" s="398"/>
      <c r="E29" s="398"/>
      <c r="F29" s="398"/>
      <c r="G29" s="398"/>
      <c r="H29" s="58" t="s">
        <v>217</v>
      </c>
      <c r="I29" s="89">
        <v>10</v>
      </c>
      <c r="J29" s="91"/>
      <c r="K29" s="91"/>
      <c r="L29" s="91"/>
      <c r="M29" s="164"/>
    </row>
    <row r="30" spans="1:13" ht="18" customHeight="1">
      <c r="A30" s="164"/>
      <c r="B30" s="402" t="s">
        <v>218</v>
      </c>
      <c r="C30" s="403" t="s">
        <v>219</v>
      </c>
      <c r="D30" s="403"/>
      <c r="E30" s="403"/>
      <c r="F30" s="403"/>
      <c r="G30" s="403"/>
      <c r="H30" s="58">
        <v>107</v>
      </c>
      <c r="I30" s="89">
        <v>503</v>
      </c>
      <c r="J30" s="91"/>
      <c r="K30" s="91"/>
      <c r="L30" s="91"/>
      <c r="M30" s="164"/>
    </row>
    <row r="31" spans="1:13" ht="18" customHeight="1">
      <c r="A31" s="164"/>
      <c r="B31" s="402"/>
      <c r="C31" s="404" t="s">
        <v>220</v>
      </c>
      <c r="D31" s="404"/>
      <c r="E31" s="404"/>
      <c r="F31" s="404"/>
      <c r="G31" s="404"/>
      <c r="H31" s="58" t="s">
        <v>221</v>
      </c>
      <c r="I31" s="89">
        <v>345</v>
      </c>
      <c r="J31" s="91"/>
      <c r="K31" s="91"/>
      <c r="L31" s="91"/>
      <c r="M31" s="164"/>
    </row>
    <row r="32" spans="1:13" ht="18" customHeight="1">
      <c r="A32" s="164"/>
      <c r="B32" s="402"/>
      <c r="C32" s="403" t="s">
        <v>222</v>
      </c>
      <c r="D32" s="403"/>
      <c r="E32" s="403"/>
      <c r="F32" s="403"/>
      <c r="G32" s="403"/>
      <c r="H32" s="58">
        <v>108</v>
      </c>
      <c r="I32" s="89">
        <v>614</v>
      </c>
      <c r="J32" s="91"/>
      <c r="K32" s="91"/>
      <c r="L32" s="91"/>
      <c r="M32" s="164"/>
    </row>
    <row r="33" spans="1:13" ht="18" customHeight="1">
      <c r="A33" s="164"/>
      <c r="B33" s="402"/>
      <c r="C33" s="405" t="s">
        <v>223</v>
      </c>
      <c r="D33" s="405"/>
      <c r="E33" s="405"/>
      <c r="F33" s="405"/>
      <c r="G33" s="405"/>
      <c r="H33" s="58" t="s">
        <v>224</v>
      </c>
      <c r="I33" s="89">
        <v>69</v>
      </c>
      <c r="J33" s="91"/>
      <c r="K33" s="91"/>
      <c r="L33" s="91"/>
      <c r="M33" s="164"/>
    </row>
    <row r="34" spans="1:13" ht="25.5" customHeight="1">
      <c r="A34" s="164"/>
      <c r="B34" s="402"/>
      <c r="C34" s="398" t="s">
        <v>225</v>
      </c>
      <c r="D34" s="398"/>
      <c r="E34" s="398"/>
      <c r="F34" s="398"/>
      <c r="G34" s="398"/>
      <c r="H34" s="58" t="s">
        <v>226</v>
      </c>
      <c r="I34" s="89">
        <v>420</v>
      </c>
      <c r="J34" s="91"/>
      <c r="K34" s="91"/>
      <c r="L34" s="91"/>
      <c r="M34" s="164"/>
    </row>
    <row r="35" spans="1:13" ht="24.75" customHeight="1">
      <c r="A35" s="164"/>
      <c r="B35" s="400" t="s">
        <v>227</v>
      </c>
      <c r="C35" s="400"/>
      <c r="D35" s="400"/>
      <c r="E35" s="400"/>
      <c r="F35" s="400"/>
      <c r="G35" s="400"/>
      <c r="H35" s="58">
        <v>109</v>
      </c>
      <c r="I35" s="89">
        <v>102304</v>
      </c>
      <c r="J35" s="91"/>
      <c r="K35" s="92" t="str">
        <f>IF(I35&gt;=I36,"ok","chyba")</f>
        <v>ok</v>
      </c>
      <c r="L35" s="176" t="s">
        <v>228</v>
      </c>
      <c r="M35" s="164"/>
    </row>
    <row r="36" spans="1:13" ht="18.75" customHeight="1">
      <c r="A36" s="164"/>
      <c r="B36" s="400" t="s">
        <v>229</v>
      </c>
      <c r="C36" s="400"/>
      <c r="D36" s="400"/>
      <c r="E36" s="400"/>
      <c r="F36" s="400"/>
      <c r="G36" s="400"/>
      <c r="H36" s="58" t="s">
        <v>230</v>
      </c>
      <c r="I36" s="89">
        <v>1946</v>
      </c>
      <c r="J36" s="91"/>
      <c r="K36" s="91"/>
      <c r="L36" s="91"/>
      <c r="M36" s="164"/>
    </row>
    <row r="37" spans="1:13" ht="18.75" customHeight="1">
      <c r="A37" s="164"/>
      <c r="B37" s="400" t="s">
        <v>231</v>
      </c>
      <c r="C37" s="400"/>
      <c r="D37" s="400"/>
      <c r="E37" s="400"/>
      <c r="F37" s="400"/>
      <c r="G37" s="400"/>
      <c r="H37" s="58" t="s">
        <v>232</v>
      </c>
      <c r="I37" s="89">
        <v>699</v>
      </c>
      <c r="J37" s="91"/>
      <c r="K37" s="91"/>
      <c r="L37" s="91"/>
      <c r="M37" s="164"/>
    </row>
    <row r="38" spans="1:13" ht="25.5" customHeight="1">
      <c r="A38" s="164"/>
      <c r="B38" s="398" t="s">
        <v>233</v>
      </c>
      <c r="C38" s="398"/>
      <c r="D38" s="398"/>
      <c r="E38" s="398"/>
      <c r="F38" s="398"/>
      <c r="G38" s="398"/>
      <c r="H38" s="58" t="s">
        <v>234</v>
      </c>
      <c r="I38" s="89">
        <v>500</v>
      </c>
      <c r="J38" s="91"/>
      <c r="K38" s="91"/>
      <c r="L38" s="91"/>
      <c r="M38" s="164"/>
    </row>
    <row r="39" spans="1:13" ht="18.75" customHeight="1">
      <c r="A39" s="177"/>
      <c r="B39" s="398" t="s">
        <v>235</v>
      </c>
      <c r="C39" s="398"/>
      <c r="D39" s="398"/>
      <c r="E39" s="398"/>
      <c r="F39" s="398"/>
      <c r="G39" s="398"/>
      <c r="H39" s="58">
        <v>110</v>
      </c>
      <c r="I39" s="89">
        <v>2592</v>
      </c>
      <c r="J39" s="91"/>
      <c r="K39" s="91"/>
      <c r="L39" s="91"/>
      <c r="M39" s="164"/>
    </row>
    <row r="40" spans="1:13" ht="18.75" customHeight="1">
      <c r="A40" s="178"/>
      <c r="B40" s="179" t="s">
        <v>236</v>
      </c>
      <c r="C40" s="180"/>
      <c r="D40" s="180"/>
      <c r="E40" s="180"/>
      <c r="F40" s="180"/>
      <c r="G40" s="181"/>
      <c r="H40" s="58" t="s">
        <v>237</v>
      </c>
      <c r="I40" s="89">
        <v>788</v>
      </c>
      <c r="J40" s="91"/>
      <c r="K40" s="91"/>
      <c r="L40" s="91"/>
      <c r="M40" s="164"/>
    </row>
    <row r="41" spans="1:13" ht="18.75" customHeight="1">
      <c r="A41" s="178"/>
      <c r="B41" s="400" t="s">
        <v>238</v>
      </c>
      <c r="C41" s="400"/>
      <c r="D41" s="400"/>
      <c r="E41" s="400"/>
      <c r="F41" s="400"/>
      <c r="G41" s="400"/>
      <c r="H41" s="58">
        <v>111</v>
      </c>
      <c r="I41" s="89">
        <v>14</v>
      </c>
      <c r="J41" s="91"/>
      <c r="K41" s="91"/>
      <c r="L41" s="91"/>
      <c r="M41" s="164"/>
    </row>
    <row r="42" spans="2:12" ht="44.25" customHeight="1">
      <c r="B42" s="100" t="s">
        <v>86</v>
      </c>
      <c r="C42" s="165"/>
      <c r="D42" s="165"/>
      <c r="E42" s="166"/>
      <c r="F42" s="166"/>
      <c r="G42" s="166"/>
      <c r="H42" s="166"/>
      <c r="I42" s="166"/>
      <c r="J42" s="166"/>
      <c r="K42" s="166"/>
      <c r="L42" s="49"/>
    </row>
    <row r="43" spans="2:12" ht="16.5" customHeight="1">
      <c r="B43" s="406"/>
      <c r="C43" s="406"/>
      <c r="D43" s="406"/>
      <c r="E43" s="406"/>
      <c r="F43" s="406"/>
      <c r="G43" s="406"/>
      <c r="H43" s="406"/>
      <c r="I43" s="406"/>
      <c r="J43" s="160"/>
      <c r="K43" s="160"/>
      <c r="L43" s="49"/>
    </row>
    <row r="44" spans="2:12" ht="95.25" customHeight="1">
      <c r="B44" s="406"/>
      <c r="C44" s="406"/>
      <c r="D44" s="406"/>
      <c r="E44" s="406"/>
      <c r="F44" s="406"/>
      <c r="G44" s="406"/>
      <c r="H44" s="406"/>
      <c r="I44" s="406"/>
      <c r="J44" s="160"/>
      <c r="K44" s="160"/>
      <c r="L44" s="49"/>
    </row>
    <row r="45" spans="2:12" ht="15" customHeight="1">
      <c r="B45" s="48"/>
      <c r="C45" s="48"/>
      <c r="D45" s="48"/>
      <c r="E45" s="49"/>
      <c r="F45" s="49"/>
      <c r="G45" s="49"/>
      <c r="H45" s="49"/>
      <c r="I45" s="49"/>
      <c r="J45" s="49"/>
      <c r="K45" s="49"/>
      <c r="L45" s="49"/>
    </row>
  </sheetData>
  <sheetProtection selectLockedCells="1" selectUnlockedCells="1"/>
  <mergeCells count="47">
    <mergeCell ref="B43:I44"/>
    <mergeCell ref="B35:G35"/>
    <mergeCell ref="B36:G36"/>
    <mergeCell ref="B37:G37"/>
    <mergeCell ref="B38:G38"/>
    <mergeCell ref="B39:G39"/>
    <mergeCell ref="B41:G41"/>
    <mergeCell ref="B30:B34"/>
    <mergeCell ref="C30:G30"/>
    <mergeCell ref="C31:G31"/>
    <mergeCell ref="C32:G32"/>
    <mergeCell ref="C33:G33"/>
    <mergeCell ref="C34:G34"/>
    <mergeCell ref="C24:G24"/>
    <mergeCell ref="C25:G25"/>
    <mergeCell ref="C26:G26"/>
    <mergeCell ref="C27:G27"/>
    <mergeCell ref="C28:G28"/>
    <mergeCell ref="C29:G29"/>
    <mergeCell ref="C19:G19"/>
    <mergeCell ref="C20:G20"/>
    <mergeCell ref="C21:C22"/>
    <mergeCell ref="D21:G21"/>
    <mergeCell ref="D22:G22"/>
    <mergeCell ref="C23:G23"/>
    <mergeCell ref="B10:G10"/>
    <mergeCell ref="B11:G11"/>
    <mergeCell ref="B12:B29"/>
    <mergeCell ref="C12:G12"/>
    <mergeCell ref="C13:G13"/>
    <mergeCell ref="C14:G14"/>
    <mergeCell ref="C15:G15"/>
    <mergeCell ref="C16:G16"/>
    <mergeCell ref="C17:G17"/>
    <mergeCell ref="C18:G18"/>
    <mergeCell ref="B6:E6"/>
    <mergeCell ref="G6:H6"/>
    <mergeCell ref="B7:E7"/>
    <mergeCell ref="G7:H7"/>
    <mergeCell ref="B8:E8"/>
    <mergeCell ref="G8:H8"/>
    <mergeCell ref="B3:E3"/>
    <mergeCell ref="G3:H3"/>
    <mergeCell ref="B4:E4"/>
    <mergeCell ref="G4:H4"/>
    <mergeCell ref="B5:E5"/>
    <mergeCell ref="G5:H5"/>
  </mergeCells>
  <conditionalFormatting sqref="K20">
    <cfRule type="cellIs" priority="1" dxfId="0" operator="equal" stopIfTrue="1">
      <formula>"chyba"</formula>
    </cfRule>
  </conditionalFormatting>
  <conditionalFormatting sqref="K21">
    <cfRule type="cellIs" priority="2" dxfId="1" operator="equal" stopIfTrue="1">
      <formula>"chyba"</formula>
    </cfRule>
  </conditionalFormatting>
  <conditionalFormatting sqref="K35">
    <cfRule type="cellIs" priority="3" dxfId="0" operator="equal" stopIfTrue="1">
      <formula>"chyba"</formula>
    </cfRule>
  </conditionalFormatting>
  <dataValidations count="3">
    <dataValidation type="whole" allowBlank="1" showErrorMessage="1" errorTitle="Pozor!" error="Vložte numerickou hodnotu!" sqref="I12:K19 I20:J21 I22:K34 I35:J35 I36:K41">
      <formula1>0</formula1>
      <formula2>99999</formula2>
    </dataValidation>
    <dataValidation type="whole" allowBlank="1" showErrorMessage="1" errorTitle="Pozor!" error="Vložte numerickou hodnotu!" sqref="G5:K6 G7:H8">
      <formula1>0</formula1>
      <formula2>9999999</formula2>
    </dataValidation>
    <dataValidation type="whole" allowBlank="1" showErrorMessage="1" errorTitle="Pozor!" error="Vkládejte pouze číselné hodnoty!" sqref="I7:K8">
      <formula1>0</formula1>
      <formula2>99999999</formula2>
    </dataValidation>
  </dataValidations>
  <printOptions horizontalCentered="1"/>
  <pageMargins left="0.39375" right="0.39375" top="0.39375" bottom="0.1701388888888889" header="0.5118055555555555" footer="0.5118055555555555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0"/>
  <sheetViews>
    <sheetView showGridLines="0" zoomScale="80" zoomScaleNormal="80" zoomScalePageLayoutView="0" workbookViewId="0" topLeftCell="A10">
      <selection activeCell="J51" sqref="J51"/>
    </sheetView>
  </sheetViews>
  <sheetFormatPr defaultColWidth="0" defaultRowHeight="12.75"/>
  <cols>
    <col min="1" max="1" width="1.75390625" style="182" customWidth="1"/>
    <col min="2" max="2" width="35.00390625" style="182" customWidth="1"/>
    <col min="3" max="3" width="6.125" style="182" customWidth="1"/>
    <col min="4" max="4" width="14.125" style="182" customWidth="1"/>
    <col min="5" max="5" width="3.125" style="182" customWidth="1"/>
    <col min="6" max="6" width="16.875" style="182" customWidth="1"/>
    <col min="7" max="7" width="13.125" style="182" customWidth="1"/>
    <col min="8" max="8" width="2.375" style="182" customWidth="1"/>
    <col min="9" max="9" width="15.00390625" style="182" customWidth="1"/>
    <col min="10" max="10" width="16.25390625" style="182" customWidth="1"/>
    <col min="11" max="11" width="2.00390625" style="182" customWidth="1"/>
    <col min="12" max="12" width="6.625" style="182" customWidth="1"/>
    <col min="13" max="13" width="28.00390625" style="182" customWidth="1"/>
    <col min="14" max="14" width="3.75390625" style="182" customWidth="1"/>
    <col min="15" max="16384" width="0" style="182" hidden="1" customWidth="1"/>
  </cols>
  <sheetData>
    <row r="1" spans="1:14" ht="14.25" customHeight="1">
      <c r="A1" s="164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4"/>
    </row>
    <row r="2" spans="1:14" s="186" customFormat="1" ht="81.75" customHeight="1">
      <c r="A2" s="183"/>
      <c r="B2" s="67" t="s">
        <v>239</v>
      </c>
      <c r="C2" s="184"/>
      <c r="D2" s="184"/>
      <c r="E2" s="184"/>
      <c r="F2" s="184"/>
      <c r="G2" s="184"/>
      <c r="H2" s="184"/>
      <c r="I2" s="184"/>
      <c r="J2" s="185"/>
      <c r="K2" s="185"/>
      <c r="L2" s="185"/>
      <c r="M2" s="185" t="s">
        <v>240</v>
      </c>
      <c r="N2" s="183"/>
    </row>
    <row r="3" spans="1:14" ht="33" customHeight="1">
      <c r="A3" s="164"/>
      <c r="B3" s="407"/>
      <c r="C3" s="407"/>
      <c r="D3" s="407"/>
      <c r="E3" s="407"/>
      <c r="F3" s="407"/>
      <c r="G3" s="56" t="s">
        <v>27</v>
      </c>
      <c r="H3" s="408" t="s">
        <v>241</v>
      </c>
      <c r="I3" s="408"/>
      <c r="J3" s="408"/>
      <c r="K3" s="57"/>
      <c r="L3" s="57"/>
      <c r="M3" s="57"/>
      <c r="N3" s="164"/>
    </row>
    <row r="4" spans="1:14" ht="33" customHeight="1">
      <c r="A4" s="164"/>
      <c r="B4" s="409" t="s">
        <v>31</v>
      </c>
      <c r="C4" s="409"/>
      <c r="D4" s="409"/>
      <c r="E4" s="409"/>
      <c r="F4" s="409"/>
      <c r="G4" s="58" t="s">
        <v>32</v>
      </c>
      <c r="H4" s="410">
        <v>1</v>
      </c>
      <c r="I4" s="410"/>
      <c r="J4" s="410"/>
      <c r="K4" s="59"/>
      <c r="L4" s="171"/>
      <c r="M4" s="187" t="s">
        <v>33</v>
      </c>
      <c r="N4" s="164"/>
    </row>
    <row r="5" spans="1:14" ht="39.75" customHeight="1">
      <c r="A5" s="164"/>
      <c r="B5" s="411" t="s">
        <v>242</v>
      </c>
      <c r="C5" s="411"/>
      <c r="D5" s="411"/>
      <c r="E5" s="411"/>
      <c r="F5" s="411"/>
      <c r="G5" s="58" t="s">
        <v>243</v>
      </c>
      <c r="H5" s="368">
        <v>496</v>
      </c>
      <c r="I5" s="368"/>
      <c r="J5" s="368"/>
      <c r="K5" s="91"/>
      <c r="L5" s="92" t="str">
        <f>IF(H5&gt;=SUM(H6:H11),"ok","chyba")</f>
        <v>ok</v>
      </c>
      <c r="M5" s="176" t="s">
        <v>244</v>
      </c>
      <c r="N5" s="164"/>
    </row>
    <row r="6" spans="1:14" ht="25.5" customHeight="1">
      <c r="A6" s="164"/>
      <c r="B6" s="404" t="s">
        <v>59</v>
      </c>
      <c r="C6" s="407" t="s">
        <v>245</v>
      </c>
      <c r="D6" s="407"/>
      <c r="E6" s="407"/>
      <c r="F6" s="407"/>
      <c r="G6" s="58" t="s">
        <v>246</v>
      </c>
      <c r="H6" s="368">
        <v>176</v>
      </c>
      <c r="I6" s="368"/>
      <c r="J6" s="368"/>
      <c r="K6" s="91"/>
      <c r="L6" s="161"/>
      <c r="M6" s="91"/>
      <c r="N6" s="164"/>
    </row>
    <row r="7" spans="1:14" ht="24.75" customHeight="1">
      <c r="A7" s="164"/>
      <c r="B7" s="404"/>
      <c r="C7" s="407" t="s">
        <v>247</v>
      </c>
      <c r="D7" s="407"/>
      <c r="E7" s="407"/>
      <c r="F7" s="407"/>
      <c r="G7" s="58" t="s">
        <v>248</v>
      </c>
      <c r="H7" s="368">
        <v>239</v>
      </c>
      <c r="I7" s="368"/>
      <c r="J7" s="368"/>
      <c r="K7" s="91"/>
      <c r="L7" s="161"/>
      <c r="M7" s="91"/>
      <c r="N7" s="164"/>
    </row>
    <row r="8" spans="1:14" ht="24.75" customHeight="1">
      <c r="A8" s="164"/>
      <c r="B8" s="404"/>
      <c r="C8" s="179" t="s">
        <v>249</v>
      </c>
      <c r="D8" s="188"/>
      <c r="E8" s="188"/>
      <c r="F8" s="188"/>
      <c r="G8" s="58" t="s">
        <v>250</v>
      </c>
      <c r="H8" s="368">
        <v>0</v>
      </c>
      <c r="I8" s="368"/>
      <c r="J8" s="368"/>
      <c r="K8" s="91"/>
      <c r="L8" s="161"/>
      <c r="M8" s="91"/>
      <c r="N8" s="164"/>
    </row>
    <row r="9" spans="1:14" ht="30.75" customHeight="1">
      <c r="A9" s="164"/>
      <c r="B9" s="404"/>
      <c r="C9" s="179" t="s">
        <v>251</v>
      </c>
      <c r="D9" s="188"/>
      <c r="E9" s="188"/>
      <c r="F9" s="188"/>
      <c r="G9" s="58" t="s">
        <v>252</v>
      </c>
      <c r="H9" s="368">
        <v>3</v>
      </c>
      <c r="I9" s="368"/>
      <c r="J9" s="368"/>
      <c r="K9" s="91"/>
      <c r="L9" s="161"/>
      <c r="M9" s="91"/>
      <c r="N9" s="164"/>
    </row>
    <row r="10" spans="1:14" ht="30.75" customHeight="1">
      <c r="A10" s="164"/>
      <c r="B10" s="404"/>
      <c r="C10" s="179" t="s">
        <v>253</v>
      </c>
      <c r="D10" s="188"/>
      <c r="E10" s="188"/>
      <c r="F10" s="188"/>
      <c r="G10" s="58" t="s">
        <v>254</v>
      </c>
      <c r="H10" s="368">
        <v>61</v>
      </c>
      <c r="I10" s="368"/>
      <c r="J10" s="368"/>
      <c r="K10" s="91"/>
      <c r="L10" s="161"/>
      <c r="M10" s="91"/>
      <c r="N10" s="164"/>
    </row>
    <row r="11" spans="1:14" ht="21.75" customHeight="1">
      <c r="A11" s="164"/>
      <c r="B11" s="404"/>
      <c r="C11" s="407" t="s">
        <v>255</v>
      </c>
      <c r="D11" s="407"/>
      <c r="E11" s="407"/>
      <c r="F11" s="407"/>
      <c r="G11" s="58" t="s">
        <v>256</v>
      </c>
      <c r="H11" s="368">
        <v>8</v>
      </c>
      <c r="I11" s="368"/>
      <c r="J11" s="368"/>
      <c r="K11" s="91"/>
      <c r="L11" s="161"/>
      <c r="M11" s="91"/>
      <c r="N11" s="164"/>
    </row>
    <row r="12" spans="1:14" ht="33" customHeight="1">
      <c r="A12" s="164"/>
      <c r="B12" s="411" t="s">
        <v>257</v>
      </c>
      <c r="C12" s="411"/>
      <c r="D12" s="411"/>
      <c r="E12" s="411"/>
      <c r="F12" s="411"/>
      <c r="G12" s="58" t="s">
        <v>258</v>
      </c>
      <c r="H12" s="368">
        <v>48</v>
      </c>
      <c r="I12" s="368"/>
      <c r="J12" s="368"/>
      <c r="K12" s="91"/>
      <c r="L12" s="161"/>
      <c r="M12" s="91"/>
      <c r="N12" s="164"/>
    </row>
    <row r="13" spans="1:14" ht="33" customHeight="1">
      <c r="A13" s="164"/>
      <c r="B13" s="412" t="s">
        <v>259</v>
      </c>
      <c r="C13" s="412"/>
      <c r="D13" s="412"/>
      <c r="E13" s="412"/>
      <c r="F13" s="412"/>
      <c r="G13" s="58" t="s">
        <v>260</v>
      </c>
      <c r="H13" s="368">
        <v>44</v>
      </c>
      <c r="I13" s="368"/>
      <c r="J13" s="368"/>
      <c r="K13" s="189"/>
      <c r="L13" s="190"/>
      <c r="M13" s="91"/>
      <c r="N13" s="164"/>
    </row>
    <row r="14" spans="1:14" ht="33" customHeight="1">
      <c r="A14" s="164"/>
      <c r="B14" s="412" t="s">
        <v>261</v>
      </c>
      <c r="C14" s="412"/>
      <c r="D14" s="412"/>
      <c r="E14" s="412"/>
      <c r="F14" s="412"/>
      <c r="G14" s="58" t="s">
        <v>262</v>
      </c>
      <c r="H14" s="368">
        <v>5</v>
      </c>
      <c r="I14" s="368"/>
      <c r="J14" s="368"/>
      <c r="K14" s="189"/>
      <c r="L14" s="190"/>
      <c r="M14" s="91"/>
      <c r="N14" s="164"/>
    </row>
    <row r="15" spans="1:14" ht="33" customHeight="1">
      <c r="A15" s="164"/>
      <c r="B15" s="411" t="s">
        <v>263</v>
      </c>
      <c r="C15" s="411"/>
      <c r="D15" s="411"/>
      <c r="E15" s="411"/>
      <c r="F15" s="411"/>
      <c r="G15" s="58" t="s">
        <v>264</v>
      </c>
      <c r="H15" s="368">
        <v>15</v>
      </c>
      <c r="I15" s="368"/>
      <c r="J15" s="368"/>
      <c r="K15" s="91"/>
      <c r="L15" s="161"/>
      <c r="M15" s="91"/>
      <c r="N15" s="164"/>
    </row>
    <row r="16" spans="1:14" ht="13.5" customHeight="1">
      <c r="A16" s="164"/>
      <c r="B16" s="191"/>
      <c r="C16" s="191"/>
      <c r="D16" s="191"/>
      <c r="E16" s="191"/>
      <c r="F16" s="191"/>
      <c r="G16" s="59"/>
      <c r="H16" s="91"/>
      <c r="I16" s="91"/>
      <c r="J16" s="91"/>
      <c r="K16" s="91"/>
      <c r="L16" s="161"/>
      <c r="M16" s="91"/>
      <c r="N16" s="164"/>
    </row>
    <row r="17" spans="1:14" ht="15" customHeight="1">
      <c r="A17" s="164"/>
      <c r="B17" s="67"/>
      <c r="C17" s="165"/>
      <c r="D17" s="165"/>
      <c r="E17" s="165"/>
      <c r="F17" s="165"/>
      <c r="G17" s="165"/>
      <c r="H17" s="165"/>
      <c r="I17" s="165"/>
      <c r="J17" s="165"/>
      <c r="K17" s="165"/>
      <c r="L17" s="22"/>
      <c r="M17" s="165"/>
      <c r="N17" s="164"/>
    </row>
    <row r="18" spans="1:14" s="193" customFormat="1" ht="25.5" customHeight="1">
      <c r="A18" s="164"/>
      <c r="B18" s="67" t="s">
        <v>265</v>
      </c>
      <c r="C18" s="165"/>
      <c r="D18" s="165"/>
      <c r="E18" s="165"/>
      <c r="F18" s="165"/>
      <c r="G18" s="165"/>
      <c r="H18" s="165"/>
      <c r="I18" s="165"/>
      <c r="J18" s="165"/>
      <c r="K18" s="165"/>
      <c r="L18" s="22"/>
      <c r="M18" s="165"/>
      <c r="N18" s="192"/>
    </row>
    <row r="19" spans="1:15" s="193" customFormat="1" ht="18" customHeight="1">
      <c r="A19" s="164"/>
      <c r="B19" s="356"/>
      <c r="C19" s="356" t="s">
        <v>27</v>
      </c>
      <c r="D19" s="356" t="s">
        <v>266</v>
      </c>
      <c r="E19" s="356" t="s">
        <v>267</v>
      </c>
      <c r="F19" s="356"/>
      <c r="G19" s="356" t="s">
        <v>268</v>
      </c>
      <c r="H19" s="356"/>
      <c r="I19" s="356"/>
      <c r="J19" s="356"/>
      <c r="K19" s="57"/>
      <c r="L19" s="131"/>
      <c r="M19" s="57"/>
      <c r="N19" s="194"/>
      <c r="O19" s="192"/>
    </row>
    <row r="20" spans="1:15" s="193" customFormat="1" ht="40.5" customHeight="1">
      <c r="A20" s="164"/>
      <c r="B20" s="356"/>
      <c r="C20" s="356"/>
      <c r="D20" s="356"/>
      <c r="E20" s="356"/>
      <c r="F20" s="356"/>
      <c r="G20" s="356" t="s">
        <v>269</v>
      </c>
      <c r="H20" s="356"/>
      <c r="I20" s="56" t="s">
        <v>270</v>
      </c>
      <c r="J20" s="56" t="s">
        <v>271</v>
      </c>
      <c r="K20" s="57"/>
      <c r="L20" s="131"/>
      <c r="M20" s="57"/>
      <c r="N20" s="194"/>
      <c r="O20" s="192"/>
    </row>
    <row r="21" spans="1:15" s="193" customFormat="1" ht="24.75" customHeight="1">
      <c r="A21" s="164"/>
      <c r="B21" s="58" t="s">
        <v>31</v>
      </c>
      <c r="C21" s="58" t="s">
        <v>32</v>
      </c>
      <c r="D21" s="58">
        <v>1</v>
      </c>
      <c r="E21" s="357">
        <v>2</v>
      </c>
      <c r="F21" s="357"/>
      <c r="G21" s="357">
        <v>3</v>
      </c>
      <c r="H21" s="357"/>
      <c r="I21" s="58">
        <v>4</v>
      </c>
      <c r="J21" s="58">
        <v>5</v>
      </c>
      <c r="K21" s="59"/>
      <c r="L21" s="112"/>
      <c r="M21" s="59"/>
      <c r="N21" s="195"/>
      <c r="O21" s="192"/>
    </row>
    <row r="22" spans="1:15" s="193" customFormat="1" ht="41.25" customHeight="1">
      <c r="A22" s="164"/>
      <c r="B22" s="175" t="s">
        <v>272</v>
      </c>
      <c r="C22" s="58">
        <v>114</v>
      </c>
      <c r="D22" s="89">
        <v>108</v>
      </c>
      <c r="E22" s="357" t="s">
        <v>72</v>
      </c>
      <c r="F22" s="357"/>
      <c r="G22" s="368">
        <v>13</v>
      </c>
      <c r="H22" s="368"/>
      <c r="I22" s="89">
        <v>3</v>
      </c>
      <c r="J22" s="89">
        <v>92</v>
      </c>
      <c r="K22" s="91"/>
      <c r="L22" s="92" t="str">
        <f>IF(D22=SUM(G22:J22),"ok","chyba")</f>
        <v>ok</v>
      </c>
      <c r="M22" s="93" t="s">
        <v>273</v>
      </c>
      <c r="N22" s="196"/>
      <c r="O22" s="192"/>
    </row>
    <row r="23" spans="1:15" s="193" customFormat="1" ht="42.75" customHeight="1">
      <c r="A23" s="164"/>
      <c r="B23" s="175" t="s">
        <v>274</v>
      </c>
      <c r="C23" s="58">
        <v>115</v>
      </c>
      <c r="D23" s="89">
        <v>86</v>
      </c>
      <c r="E23" s="357" t="s">
        <v>72</v>
      </c>
      <c r="F23" s="357"/>
      <c r="G23" s="368">
        <v>0</v>
      </c>
      <c r="H23" s="368"/>
      <c r="I23" s="89">
        <v>3</v>
      </c>
      <c r="J23" s="89">
        <v>83</v>
      </c>
      <c r="K23" s="91"/>
      <c r="L23" s="92" t="str">
        <f>IF(D23=SUM(G23:J23),"ok","chyba")</f>
        <v>ok</v>
      </c>
      <c r="M23" s="93" t="s">
        <v>275</v>
      </c>
      <c r="N23" s="196"/>
      <c r="O23" s="192"/>
    </row>
    <row r="24" spans="1:15" s="193" customFormat="1" ht="39.75" customHeight="1">
      <c r="A24" s="164"/>
      <c r="B24" s="175" t="s">
        <v>276</v>
      </c>
      <c r="C24" s="58">
        <v>116</v>
      </c>
      <c r="D24" s="89">
        <v>88</v>
      </c>
      <c r="E24" s="368">
        <v>1278</v>
      </c>
      <c r="F24" s="368"/>
      <c r="G24" s="368">
        <v>30</v>
      </c>
      <c r="H24" s="368"/>
      <c r="I24" s="89">
        <v>4</v>
      </c>
      <c r="J24" s="89">
        <v>54</v>
      </c>
      <c r="K24" s="91"/>
      <c r="L24" s="92" t="str">
        <f>IF(D24=SUM(G24:J24),"ok","chyba")</f>
        <v>ok</v>
      </c>
      <c r="M24" s="93" t="s">
        <v>277</v>
      </c>
      <c r="N24" s="196"/>
      <c r="O24" s="192"/>
    </row>
    <row r="25" spans="1:15" s="193" customFormat="1" ht="42.75" customHeight="1">
      <c r="A25" s="164"/>
      <c r="B25" s="175" t="s">
        <v>278</v>
      </c>
      <c r="C25" s="58">
        <v>117</v>
      </c>
      <c r="D25" s="89">
        <v>75</v>
      </c>
      <c r="E25" s="357" t="s">
        <v>72</v>
      </c>
      <c r="F25" s="357"/>
      <c r="G25" s="368">
        <v>1</v>
      </c>
      <c r="H25" s="368"/>
      <c r="I25" s="89">
        <v>13</v>
      </c>
      <c r="J25" s="89">
        <v>61</v>
      </c>
      <c r="K25" s="91"/>
      <c r="L25" s="92" t="str">
        <f>IF(D25=SUM(G25:J25),"ok","chyba")</f>
        <v>ok</v>
      </c>
      <c r="M25" s="93" t="s">
        <v>279</v>
      </c>
      <c r="N25" s="196"/>
      <c r="O25" s="192"/>
    </row>
    <row r="26" spans="1:14" s="193" customFormat="1" ht="18" customHeight="1">
      <c r="A26" s="164"/>
      <c r="B26" s="197" t="s">
        <v>280</v>
      </c>
      <c r="C26" s="165"/>
      <c r="D26" s="165"/>
      <c r="E26" s="165"/>
      <c r="F26" s="165"/>
      <c r="G26" s="165"/>
      <c r="H26" s="165"/>
      <c r="I26" s="165"/>
      <c r="J26" s="165"/>
      <c r="K26" s="165"/>
      <c r="L26" s="22"/>
      <c r="M26" s="165"/>
      <c r="N26" s="192"/>
    </row>
    <row r="27" spans="11:13" ht="13.5" customHeight="1" hidden="1">
      <c r="K27" s="198"/>
      <c r="L27" s="199"/>
      <c r="M27" s="198"/>
    </row>
    <row r="28" spans="11:13" ht="13.5" customHeight="1" hidden="1">
      <c r="K28" s="198"/>
      <c r="L28" s="199"/>
      <c r="M28" s="198"/>
    </row>
    <row r="29" spans="11:13" ht="13.5" customHeight="1" hidden="1">
      <c r="K29" s="198"/>
      <c r="L29" s="199"/>
      <c r="M29" s="198"/>
    </row>
    <row r="30" spans="11:13" ht="13.5" customHeight="1" hidden="1">
      <c r="K30" s="198"/>
      <c r="L30" s="199"/>
      <c r="M30" s="198"/>
    </row>
    <row r="31" spans="11:13" ht="13.5" customHeight="1" hidden="1">
      <c r="K31" s="198"/>
      <c r="L31" s="199"/>
      <c r="M31" s="198"/>
    </row>
    <row r="32" spans="11:13" ht="13.5" customHeight="1" hidden="1">
      <c r="K32" s="198"/>
      <c r="L32" s="199"/>
      <c r="M32" s="198"/>
    </row>
    <row r="33" spans="11:13" ht="13.5" customHeight="1" hidden="1">
      <c r="K33" s="198"/>
      <c r="L33" s="199"/>
      <c r="M33" s="198"/>
    </row>
    <row r="34" spans="11:13" ht="13.5" customHeight="1" hidden="1">
      <c r="K34" s="198"/>
      <c r="L34" s="199"/>
      <c r="M34" s="198"/>
    </row>
    <row r="35" spans="11:13" ht="13.5" customHeight="1" hidden="1">
      <c r="K35" s="198"/>
      <c r="L35" s="199"/>
      <c r="M35" s="198"/>
    </row>
    <row r="36" spans="11:13" ht="13.5" customHeight="1" hidden="1">
      <c r="K36" s="198"/>
      <c r="L36" s="199"/>
      <c r="M36" s="198"/>
    </row>
    <row r="37" spans="11:13" ht="13.5" customHeight="1" hidden="1">
      <c r="K37" s="198"/>
      <c r="L37" s="199"/>
      <c r="M37" s="198"/>
    </row>
    <row r="38" spans="11:13" ht="13.5" customHeight="1" hidden="1">
      <c r="K38" s="198"/>
      <c r="L38" s="199"/>
      <c r="M38" s="198"/>
    </row>
    <row r="39" spans="11:13" ht="13.5" customHeight="1" hidden="1">
      <c r="K39" s="198"/>
      <c r="L39" s="199"/>
      <c r="M39" s="198"/>
    </row>
    <row r="40" spans="11:13" ht="13.5" customHeight="1" hidden="1">
      <c r="K40" s="198"/>
      <c r="L40" s="199"/>
      <c r="M40" s="198"/>
    </row>
    <row r="41" spans="11:13" ht="13.5" customHeight="1" hidden="1">
      <c r="K41" s="198"/>
      <c r="L41" s="199"/>
      <c r="M41" s="198"/>
    </row>
    <row r="42" spans="11:13" ht="13.5" customHeight="1" hidden="1">
      <c r="K42" s="198"/>
      <c r="L42" s="199"/>
      <c r="M42" s="198"/>
    </row>
    <row r="43" spans="11:13" ht="13.5" customHeight="1" hidden="1">
      <c r="K43" s="198"/>
      <c r="L43" s="199"/>
      <c r="M43" s="198"/>
    </row>
    <row r="44" spans="11:13" ht="13.5" customHeight="1" hidden="1">
      <c r="K44" s="198"/>
      <c r="L44" s="199"/>
      <c r="M44" s="198"/>
    </row>
    <row r="45" spans="11:13" ht="13.5" customHeight="1" hidden="1">
      <c r="K45" s="198"/>
      <c r="L45" s="199"/>
      <c r="M45" s="198"/>
    </row>
    <row r="46" spans="11:13" ht="13.5" customHeight="1" hidden="1">
      <c r="K46" s="198"/>
      <c r="L46" s="199"/>
      <c r="M46" s="198"/>
    </row>
    <row r="47" spans="11:13" ht="13.5" customHeight="1" hidden="1">
      <c r="K47" s="198"/>
      <c r="L47" s="199"/>
      <c r="M47" s="198"/>
    </row>
    <row r="48" spans="11:13" ht="13.5" customHeight="1" hidden="1">
      <c r="K48" s="198"/>
      <c r="L48" s="199"/>
      <c r="M48" s="198"/>
    </row>
    <row r="49" spans="11:13" ht="13.5" customHeight="1" hidden="1">
      <c r="K49" s="198"/>
      <c r="L49" s="199"/>
      <c r="M49" s="198"/>
    </row>
    <row r="50" spans="2:13" ht="18" customHeight="1"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9"/>
      <c r="M50" s="198"/>
    </row>
    <row r="51" spans="2:13" ht="232.5" customHeight="1"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9"/>
      <c r="M51" s="198"/>
    </row>
    <row r="52" spans="2:13" ht="18" customHeight="1"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</row>
    <row r="53" spans="2:13" ht="17.25" customHeight="1">
      <c r="B53" s="100" t="s">
        <v>86</v>
      </c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</row>
    <row r="54" spans="2:13" ht="12" customHeight="1">
      <c r="B54" s="413"/>
      <c r="C54" s="413"/>
      <c r="D54" s="413"/>
      <c r="E54" s="413"/>
      <c r="F54" s="413"/>
      <c r="G54" s="413"/>
      <c r="H54" s="413"/>
      <c r="I54" s="413"/>
      <c r="J54" s="413"/>
      <c r="K54" s="200"/>
      <c r="L54" s="200"/>
      <c r="M54" s="198"/>
    </row>
    <row r="55" spans="2:13" ht="32.25" customHeight="1">
      <c r="B55" s="413"/>
      <c r="C55" s="413"/>
      <c r="D55" s="413"/>
      <c r="E55" s="413"/>
      <c r="F55" s="413"/>
      <c r="G55" s="413"/>
      <c r="H55" s="413"/>
      <c r="I55" s="413"/>
      <c r="J55" s="413"/>
      <c r="K55" s="200"/>
      <c r="L55" s="200"/>
      <c r="M55" s="198"/>
    </row>
    <row r="56" spans="2:13" ht="12" customHeight="1">
      <c r="B56" s="413"/>
      <c r="C56" s="413"/>
      <c r="D56" s="413"/>
      <c r="E56" s="413"/>
      <c r="F56" s="413"/>
      <c r="G56" s="413"/>
      <c r="H56" s="413"/>
      <c r="I56" s="413"/>
      <c r="J56" s="413"/>
      <c r="K56" s="200"/>
      <c r="L56" s="200"/>
      <c r="M56" s="198"/>
    </row>
    <row r="57" spans="2:13" ht="17.25" customHeight="1">
      <c r="B57" s="413"/>
      <c r="C57" s="413"/>
      <c r="D57" s="413"/>
      <c r="E57" s="413"/>
      <c r="F57" s="413"/>
      <c r="G57" s="413"/>
      <c r="H57" s="413"/>
      <c r="I57" s="413"/>
      <c r="J57" s="413"/>
      <c r="K57" s="200"/>
      <c r="L57" s="200"/>
      <c r="M57" s="198"/>
    </row>
    <row r="58" spans="2:13" ht="34.5" customHeight="1">
      <c r="B58" s="413"/>
      <c r="C58" s="413"/>
      <c r="D58" s="413"/>
      <c r="E58" s="413"/>
      <c r="F58" s="413"/>
      <c r="G58" s="413"/>
      <c r="H58" s="413"/>
      <c r="I58" s="413"/>
      <c r="J58" s="413"/>
      <c r="K58" s="200"/>
      <c r="L58" s="200"/>
      <c r="M58" s="198"/>
    </row>
    <row r="59" spans="2:13" ht="108.75" customHeight="1">
      <c r="B59" s="413"/>
      <c r="C59" s="413"/>
      <c r="D59" s="413"/>
      <c r="E59" s="413"/>
      <c r="F59" s="413"/>
      <c r="G59" s="413"/>
      <c r="H59" s="413"/>
      <c r="I59" s="413"/>
      <c r="J59" s="413"/>
      <c r="K59" s="200"/>
      <c r="L59" s="200"/>
      <c r="M59" s="198"/>
    </row>
    <row r="60" spans="2:13" ht="15.75" customHeight="1"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</row>
    <row r="65536" ht="12" hidden="1"/>
  </sheetData>
  <sheetProtection selectLockedCells="1" selectUnlockedCells="1"/>
  <mergeCells count="41">
    <mergeCell ref="E24:F24"/>
    <mergeCell ref="G24:H24"/>
    <mergeCell ref="E25:F25"/>
    <mergeCell ref="G25:H25"/>
    <mergeCell ref="B54:J59"/>
    <mergeCell ref="E21:F21"/>
    <mergeCell ref="G21:H21"/>
    <mergeCell ref="E22:F22"/>
    <mergeCell ref="G22:H22"/>
    <mergeCell ref="E23:F23"/>
    <mergeCell ref="G23:H23"/>
    <mergeCell ref="B15:F15"/>
    <mergeCell ref="H15:J15"/>
    <mergeCell ref="B19:B20"/>
    <mergeCell ref="C19:C20"/>
    <mergeCell ref="D19:D20"/>
    <mergeCell ref="E19:F20"/>
    <mergeCell ref="G19:J19"/>
    <mergeCell ref="G20:H20"/>
    <mergeCell ref="B12:F12"/>
    <mergeCell ref="H12:J12"/>
    <mergeCell ref="B13:F13"/>
    <mergeCell ref="H13:J13"/>
    <mergeCell ref="B14:F14"/>
    <mergeCell ref="H14:J14"/>
    <mergeCell ref="B6:B11"/>
    <mergeCell ref="C6:F6"/>
    <mergeCell ref="H6:J6"/>
    <mergeCell ref="C7:F7"/>
    <mergeCell ref="H7:J7"/>
    <mergeCell ref="H8:J8"/>
    <mergeCell ref="H9:J9"/>
    <mergeCell ref="H10:J10"/>
    <mergeCell ref="C11:F11"/>
    <mergeCell ref="H11:J11"/>
    <mergeCell ref="B3:F3"/>
    <mergeCell ref="H3:J3"/>
    <mergeCell ref="B4:F4"/>
    <mergeCell ref="H4:J4"/>
    <mergeCell ref="B5:F5"/>
    <mergeCell ref="H5:J5"/>
  </mergeCells>
  <conditionalFormatting sqref="L5">
    <cfRule type="cellIs" priority="1" dxfId="0" operator="equal" stopIfTrue="1">
      <formula>"chyba"</formula>
    </cfRule>
  </conditionalFormatting>
  <conditionalFormatting sqref="L22:L25">
    <cfRule type="cellIs" priority="2" dxfId="5" operator="equal" stopIfTrue="1">
      <formula>"chyba"</formula>
    </cfRule>
  </conditionalFormatting>
  <dataValidations count="3">
    <dataValidation type="whole" allowBlank="1" showErrorMessage="1" errorTitle="Pozor!" error="Vložte číselnou hodnotu!" sqref="H5:K7 L6:L12 H8:H15 K8:L10 I11:L12 I15:L15">
      <formula1>0</formula1>
      <formula2>999999</formula2>
    </dataValidation>
    <dataValidation type="whole" allowBlank="1" showErrorMessage="1" errorTitle="Pozor!" error="Vložte číselnou hodnotu!" sqref="G22:G25 I22:K25">
      <formula1>0</formula1>
      <formula2>999999999</formula2>
    </dataValidation>
    <dataValidation type="whole" allowBlank="1" showErrorMessage="1" errorTitle="Pozor!" error="Vložte číselnou hodnotu!" sqref="D22:D25">
      <formula1>0</formula1>
      <formula2>99999999</formula2>
    </dataValidation>
  </dataValidations>
  <printOptions horizontalCentered="1"/>
  <pageMargins left="0.31527777777777777" right="0.31527777777777777" top="0.3541666666666667" bottom="0.3541666666666667" header="0.5118055555555555" footer="0.5118055555555555"/>
  <pageSetup horizontalDpi="300" verticalDpi="300" orientation="portrait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8"/>
  <sheetViews>
    <sheetView showGridLines="0" tabSelected="1" zoomScale="85" zoomScaleNormal="85" zoomScalePageLayoutView="0" workbookViewId="0" topLeftCell="A1">
      <selection activeCell="W36" sqref="W36"/>
    </sheetView>
  </sheetViews>
  <sheetFormatPr defaultColWidth="0" defaultRowHeight="12.75" zeroHeight="1"/>
  <cols>
    <col min="1" max="1" width="1.875" style="18" customWidth="1"/>
    <col min="2" max="2" width="10.00390625" style="0" customWidth="1"/>
    <col min="3" max="3" width="8.00390625" style="0" customWidth="1"/>
    <col min="4" max="4" width="19.625" style="0" customWidth="1"/>
    <col min="5" max="5" width="6.00390625" style="0" customWidth="1"/>
    <col min="6" max="16" width="8.375" style="0" customWidth="1"/>
    <col min="17" max="17" width="9.625" style="0" customWidth="1"/>
    <col min="18" max="18" width="9.375" style="0" customWidth="1"/>
    <col min="19" max="19" width="9.625" style="0" customWidth="1"/>
    <col min="20" max="20" width="1.25" style="0" customWidth="1"/>
    <col min="21" max="21" width="7.375" style="0" customWidth="1"/>
    <col min="22" max="22" width="13.25390625" style="201" customWidth="1"/>
    <col min="23" max="23" width="1.875" style="18" customWidth="1"/>
    <col min="24" max="16384" width="0" style="0" hidden="1" customWidth="1"/>
  </cols>
  <sheetData>
    <row r="1" spans="2:22" ht="14.2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50"/>
      <c r="T1" s="50"/>
      <c r="U1" s="50"/>
      <c r="V1" s="50" t="s">
        <v>281</v>
      </c>
    </row>
    <row r="2" spans="2:22" ht="12.75" customHeight="1">
      <c r="B2" s="202" t="s">
        <v>282</v>
      </c>
      <c r="C2" s="10"/>
      <c r="D2" s="10"/>
      <c r="E2" s="9"/>
      <c r="F2" s="203"/>
      <c r="G2" s="203"/>
      <c r="H2" s="204"/>
      <c r="I2" s="204"/>
      <c r="J2" s="204"/>
      <c r="K2" s="204"/>
      <c r="L2" s="10"/>
      <c r="M2" s="10"/>
      <c r="N2" s="10"/>
      <c r="O2" s="10"/>
      <c r="P2" s="10"/>
      <c r="Q2" s="10"/>
      <c r="R2" s="10"/>
      <c r="S2" s="205"/>
      <c r="T2" s="205"/>
      <c r="U2" s="205"/>
      <c r="V2" s="206"/>
    </row>
    <row r="3" spans="2:22" ht="13.5" customHeight="1">
      <c r="B3" s="414"/>
      <c r="C3" s="414"/>
      <c r="D3" s="414"/>
      <c r="E3" s="415" t="s">
        <v>27</v>
      </c>
      <c r="F3" s="416" t="s">
        <v>283</v>
      </c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207"/>
      <c r="U3" s="207"/>
      <c r="V3" s="208"/>
    </row>
    <row r="4" spans="2:22" ht="12.75" customHeight="1">
      <c r="B4" s="414"/>
      <c r="C4" s="414"/>
      <c r="D4" s="414"/>
      <c r="E4" s="415"/>
      <c r="F4" s="417" t="s">
        <v>284</v>
      </c>
      <c r="G4" s="417"/>
      <c r="H4" s="418" t="s">
        <v>285</v>
      </c>
      <c r="I4" s="418"/>
      <c r="J4" s="418" t="s">
        <v>286</v>
      </c>
      <c r="K4" s="418"/>
      <c r="L4" s="418" t="s">
        <v>287</v>
      </c>
      <c r="M4" s="418"/>
      <c r="N4" s="418" t="s">
        <v>288</v>
      </c>
      <c r="O4" s="418"/>
      <c r="P4" s="415" t="s">
        <v>289</v>
      </c>
      <c r="Q4" s="415"/>
      <c r="R4" s="419" t="s">
        <v>290</v>
      </c>
      <c r="S4" s="419"/>
      <c r="T4" s="190"/>
      <c r="U4" s="190"/>
      <c r="V4" s="112"/>
    </row>
    <row r="5" spans="2:22" ht="12.75">
      <c r="B5" s="414"/>
      <c r="C5" s="414"/>
      <c r="D5" s="414"/>
      <c r="E5" s="415"/>
      <c r="F5" s="209" t="s">
        <v>291</v>
      </c>
      <c r="G5" s="210" t="s">
        <v>292</v>
      </c>
      <c r="H5" s="210" t="s">
        <v>291</v>
      </c>
      <c r="I5" s="210" t="s">
        <v>292</v>
      </c>
      <c r="J5" s="210" t="s">
        <v>291</v>
      </c>
      <c r="K5" s="210" t="s">
        <v>292</v>
      </c>
      <c r="L5" s="210" t="s">
        <v>291</v>
      </c>
      <c r="M5" s="210" t="s">
        <v>292</v>
      </c>
      <c r="N5" s="210" t="s">
        <v>291</v>
      </c>
      <c r="O5" s="210" t="s">
        <v>292</v>
      </c>
      <c r="P5" s="210" t="s">
        <v>291</v>
      </c>
      <c r="Q5" s="211" t="s">
        <v>292</v>
      </c>
      <c r="R5" s="212" t="s">
        <v>291</v>
      </c>
      <c r="S5" s="211" t="s">
        <v>292</v>
      </c>
      <c r="T5" s="190"/>
      <c r="U5" s="190"/>
      <c r="V5" s="112"/>
    </row>
    <row r="6" spans="2:22" ht="12.75" customHeight="1">
      <c r="B6" s="420" t="s">
        <v>31</v>
      </c>
      <c r="C6" s="420"/>
      <c r="D6" s="420"/>
      <c r="E6" s="213" t="s">
        <v>32</v>
      </c>
      <c r="F6" s="214">
        <v>1</v>
      </c>
      <c r="G6" s="215">
        <v>2</v>
      </c>
      <c r="H6" s="215">
        <v>3</v>
      </c>
      <c r="I6" s="215">
        <v>4</v>
      </c>
      <c r="J6" s="215">
        <v>5</v>
      </c>
      <c r="K6" s="215">
        <v>6</v>
      </c>
      <c r="L6" s="215">
        <v>7</v>
      </c>
      <c r="M6" s="215">
        <v>8</v>
      </c>
      <c r="N6" s="215">
        <v>9</v>
      </c>
      <c r="O6" s="215">
        <v>10</v>
      </c>
      <c r="P6" s="215">
        <v>11</v>
      </c>
      <c r="Q6" s="213">
        <v>12</v>
      </c>
      <c r="R6" s="216">
        <v>13</v>
      </c>
      <c r="S6" s="213">
        <v>14</v>
      </c>
      <c r="T6" s="190"/>
      <c r="U6" s="421" t="s">
        <v>293</v>
      </c>
      <c r="V6" s="421"/>
    </row>
    <row r="7" spans="2:22" ht="14.25" customHeight="1">
      <c r="B7" s="422" t="s">
        <v>294</v>
      </c>
      <c r="C7" s="423" t="s">
        <v>295</v>
      </c>
      <c r="D7" s="423"/>
      <c r="E7" s="217">
        <v>119</v>
      </c>
      <c r="F7" s="218">
        <v>23</v>
      </c>
      <c r="G7" s="219">
        <v>15</v>
      </c>
      <c r="H7" s="219">
        <v>26</v>
      </c>
      <c r="I7" s="219">
        <v>33</v>
      </c>
      <c r="J7" s="219">
        <v>0</v>
      </c>
      <c r="K7" s="219">
        <v>1</v>
      </c>
      <c r="L7" s="219">
        <v>0</v>
      </c>
      <c r="M7" s="219">
        <v>0</v>
      </c>
      <c r="N7" s="219">
        <v>0</v>
      </c>
      <c r="O7" s="219">
        <v>0</v>
      </c>
      <c r="P7" s="219">
        <v>203</v>
      </c>
      <c r="Q7" s="220">
        <v>183</v>
      </c>
      <c r="R7" s="322">
        <f>F7+H7+J7+L7+N7+P7</f>
        <v>252</v>
      </c>
      <c r="S7" s="323">
        <f>G7+I7+K7+M7+O7+Q7</f>
        <v>232</v>
      </c>
      <c r="T7" s="161"/>
      <c r="U7" s="421"/>
      <c r="V7" s="421"/>
    </row>
    <row r="8" spans="2:22" ht="14.25" customHeight="1">
      <c r="B8" s="422"/>
      <c r="C8" s="424" t="s">
        <v>296</v>
      </c>
      <c r="D8" s="424"/>
      <c r="E8" s="211">
        <v>120</v>
      </c>
      <c r="F8" s="222">
        <v>44</v>
      </c>
      <c r="G8" s="223">
        <v>34</v>
      </c>
      <c r="H8" s="223">
        <v>52</v>
      </c>
      <c r="I8" s="223">
        <v>55</v>
      </c>
      <c r="J8" s="223">
        <v>8</v>
      </c>
      <c r="K8" s="223">
        <v>16</v>
      </c>
      <c r="L8" s="223">
        <v>1</v>
      </c>
      <c r="M8" s="223">
        <v>1</v>
      </c>
      <c r="N8" s="223">
        <v>0</v>
      </c>
      <c r="O8" s="223">
        <v>0</v>
      </c>
      <c r="P8" s="223">
        <v>366</v>
      </c>
      <c r="Q8" s="224">
        <v>350</v>
      </c>
      <c r="R8" s="322">
        <f aca="true" t="shared" si="0" ref="R8:R42">F8+H8+J8+L8+N8+P8</f>
        <v>471</v>
      </c>
      <c r="S8" s="323">
        <f aca="true" t="shared" si="1" ref="S8:S42">G8+I8+K8+M8+O8+Q8</f>
        <v>456</v>
      </c>
      <c r="T8" s="161"/>
      <c r="U8" s="425" t="s">
        <v>297</v>
      </c>
      <c r="V8" s="425"/>
    </row>
    <row r="9" spans="2:22" ht="14.25" customHeight="1">
      <c r="B9" s="422"/>
      <c r="C9" s="424" t="s">
        <v>298</v>
      </c>
      <c r="D9" s="424"/>
      <c r="E9" s="211">
        <v>121</v>
      </c>
      <c r="F9" s="222">
        <v>69</v>
      </c>
      <c r="G9" s="223">
        <v>60</v>
      </c>
      <c r="H9" s="223">
        <v>124</v>
      </c>
      <c r="I9" s="223">
        <v>120</v>
      </c>
      <c r="J9" s="223">
        <v>31</v>
      </c>
      <c r="K9" s="223">
        <v>77</v>
      </c>
      <c r="L9" s="223">
        <v>1</v>
      </c>
      <c r="M9" s="223">
        <v>2</v>
      </c>
      <c r="N9" s="223">
        <v>0</v>
      </c>
      <c r="O9" s="223">
        <v>0</v>
      </c>
      <c r="P9" s="223">
        <v>471</v>
      </c>
      <c r="Q9" s="224">
        <v>482</v>
      </c>
      <c r="R9" s="322">
        <f t="shared" si="0"/>
        <v>696</v>
      </c>
      <c r="S9" s="323">
        <f t="shared" si="1"/>
        <v>741</v>
      </c>
      <c r="T9" s="161"/>
      <c r="U9" s="425"/>
      <c r="V9" s="425"/>
    </row>
    <row r="10" spans="2:22" ht="14.25" customHeight="1">
      <c r="B10" s="422"/>
      <c r="C10" s="424" t="s">
        <v>299</v>
      </c>
      <c r="D10" s="424"/>
      <c r="E10" s="211">
        <v>122</v>
      </c>
      <c r="F10" s="222">
        <v>234</v>
      </c>
      <c r="G10" s="223">
        <v>199</v>
      </c>
      <c r="H10" s="223">
        <v>301</v>
      </c>
      <c r="I10" s="223">
        <v>326</v>
      </c>
      <c r="J10" s="223">
        <v>119</v>
      </c>
      <c r="K10" s="223">
        <v>528</v>
      </c>
      <c r="L10" s="223">
        <v>12</v>
      </c>
      <c r="M10" s="223">
        <v>50</v>
      </c>
      <c r="N10" s="223">
        <v>2</v>
      </c>
      <c r="O10" s="223">
        <v>1</v>
      </c>
      <c r="P10" s="223">
        <v>1510</v>
      </c>
      <c r="Q10" s="224">
        <v>1272</v>
      </c>
      <c r="R10" s="322">
        <f t="shared" si="0"/>
        <v>2178</v>
      </c>
      <c r="S10" s="323">
        <f t="shared" si="1"/>
        <v>2376</v>
      </c>
      <c r="T10" s="161"/>
      <c r="U10" s="226"/>
      <c r="V10" s="226"/>
    </row>
    <row r="11" spans="2:22" ht="14.25" customHeight="1" thickBot="1">
      <c r="B11" s="422"/>
      <c r="C11" s="426" t="s">
        <v>300</v>
      </c>
      <c r="D11" s="426"/>
      <c r="E11" s="213">
        <v>123</v>
      </c>
      <c r="F11" s="227">
        <v>41</v>
      </c>
      <c r="G11" s="228">
        <v>68</v>
      </c>
      <c r="H11" s="228">
        <v>53</v>
      </c>
      <c r="I11" s="228">
        <v>81</v>
      </c>
      <c r="J11" s="228">
        <v>26</v>
      </c>
      <c r="K11" s="228">
        <v>126</v>
      </c>
      <c r="L11" s="228">
        <v>2</v>
      </c>
      <c r="M11" s="228">
        <v>18</v>
      </c>
      <c r="N11" s="228">
        <v>0</v>
      </c>
      <c r="O11" s="228">
        <v>14</v>
      </c>
      <c r="P11" s="228">
        <v>325</v>
      </c>
      <c r="Q11" s="229">
        <v>322</v>
      </c>
      <c r="R11" s="324">
        <f t="shared" si="0"/>
        <v>447</v>
      </c>
      <c r="S11" s="325">
        <f t="shared" si="1"/>
        <v>629</v>
      </c>
      <c r="T11" s="161"/>
      <c r="U11" s="427" t="s">
        <v>301</v>
      </c>
      <c r="V11" s="427"/>
    </row>
    <row r="12" spans="2:22" ht="14.25" customHeight="1" thickBot="1">
      <c r="B12" s="422"/>
      <c r="C12" s="428" t="s">
        <v>302</v>
      </c>
      <c r="D12" s="428"/>
      <c r="E12" s="230" t="s">
        <v>303</v>
      </c>
      <c r="F12" s="231">
        <v>411</v>
      </c>
      <c r="G12" s="232">
        <v>376</v>
      </c>
      <c r="H12" s="232">
        <v>556</v>
      </c>
      <c r="I12" s="232">
        <v>615</v>
      </c>
      <c r="J12" s="232">
        <v>184</v>
      </c>
      <c r="K12" s="232">
        <v>748</v>
      </c>
      <c r="L12" s="232">
        <v>16</v>
      </c>
      <c r="M12" s="232">
        <v>71</v>
      </c>
      <c r="N12" s="232">
        <v>2</v>
      </c>
      <c r="O12" s="232">
        <v>15</v>
      </c>
      <c r="P12" s="232">
        <v>2875</v>
      </c>
      <c r="Q12" s="233">
        <v>2609</v>
      </c>
      <c r="R12" s="328">
        <f t="shared" si="0"/>
        <v>4044</v>
      </c>
      <c r="S12" s="329">
        <f t="shared" si="1"/>
        <v>4434</v>
      </c>
      <c r="T12" s="161"/>
      <c r="U12" s="427"/>
      <c r="V12" s="427"/>
    </row>
    <row r="13" spans="2:22" ht="14.25" customHeight="1" thickBot="1">
      <c r="B13" s="422"/>
      <c r="C13" s="423" t="s">
        <v>304</v>
      </c>
      <c r="D13" s="423"/>
      <c r="E13" s="217">
        <v>124</v>
      </c>
      <c r="F13" s="234">
        <v>9</v>
      </c>
      <c r="G13" s="235">
        <v>7</v>
      </c>
      <c r="H13" s="235">
        <v>3</v>
      </c>
      <c r="I13" s="235">
        <v>4</v>
      </c>
      <c r="J13" s="235">
        <v>9</v>
      </c>
      <c r="K13" s="235">
        <v>15</v>
      </c>
      <c r="L13" s="235">
        <v>1</v>
      </c>
      <c r="M13" s="235">
        <v>1</v>
      </c>
      <c r="N13" s="235">
        <v>0</v>
      </c>
      <c r="O13" s="235">
        <v>1</v>
      </c>
      <c r="P13" s="235">
        <v>36</v>
      </c>
      <c r="Q13" s="236">
        <v>16</v>
      </c>
      <c r="R13" s="326">
        <f t="shared" si="0"/>
        <v>58</v>
      </c>
      <c r="S13" s="327">
        <f t="shared" si="1"/>
        <v>44</v>
      </c>
      <c r="T13" s="161"/>
      <c r="U13" s="427"/>
      <c r="V13" s="427"/>
    </row>
    <row r="14" spans="2:22" ht="14.25" customHeight="1">
      <c r="B14" s="422"/>
      <c r="C14" s="426" t="s">
        <v>305</v>
      </c>
      <c r="D14" s="237" t="s">
        <v>306</v>
      </c>
      <c r="E14" s="217">
        <v>125</v>
      </c>
      <c r="F14" s="222">
        <v>201</v>
      </c>
      <c r="G14" s="223">
        <v>199</v>
      </c>
      <c r="H14" s="223">
        <v>206</v>
      </c>
      <c r="I14" s="223">
        <v>230</v>
      </c>
      <c r="J14" s="223">
        <v>93</v>
      </c>
      <c r="K14" s="223">
        <v>396</v>
      </c>
      <c r="L14" s="223">
        <v>4</v>
      </c>
      <c r="M14" s="223">
        <v>23</v>
      </c>
      <c r="N14" s="223">
        <v>0</v>
      </c>
      <c r="O14" s="223">
        <v>3</v>
      </c>
      <c r="P14" s="223">
        <v>1458</v>
      </c>
      <c r="Q14" s="224">
        <v>1232</v>
      </c>
      <c r="R14" s="322">
        <f t="shared" si="0"/>
        <v>1962</v>
      </c>
      <c r="S14" s="323">
        <f t="shared" si="1"/>
        <v>2083</v>
      </c>
      <c r="T14" s="161"/>
      <c r="U14" s="427"/>
      <c r="V14" s="427"/>
    </row>
    <row r="15" spans="2:22" ht="14.25" customHeight="1">
      <c r="B15" s="422"/>
      <c r="C15" s="426"/>
      <c r="D15" s="238" t="s">
        <v>307</v>
      </c>
      <c r="E15" s="211">
        <v>126</v>
      </c>
      <c r="F15" s="222">
        <v>161</v>
      </c>
      <c r="G15" s="223">
        <v>129</v>
      </c>
      <c r="H15" s="223">
        <v>311</v>
      </c>
      <c r="I15" s="223">
        <v>341</v>
      </c>
      <c r="J15" s="223">
        <v>51</v>
      </c>
      <c r="K15" s="223">
        <v>230</v>
      </c>
      <c r="L15" s="223">
        <v>9</v>
      </c>
      <c r="M15" s="223">
        <v>39</v>
      </c>
      <c r="N15" s="223">
        <v>2</v>
      </c>
      <c r="O15" s="223">
        <v>11</v>
      </c>
      <c r="P15" s="223">
        <v>1242</v>
      </c>
      <c r="Q15" s="224">
        <v>1213</v>
      </c>
      <c r="R15" s="322">
        <f t="shared" si="0"/>
        <v>1776</v>
      </c>
      <c r="S15" s="323">
        <f t="shared" si="1"/>
        <v>1963</v>
      </c>
      <c r="T15" s="161"/>
      <c r="U15" s="427"/>
      <c r="V15" s="427"/>
    </row>
    <row r="16" spans="2:22" ht="14.25" customHeight="1" thickBot="1">
      <c r="B16" s="422"/>
      <c r="C16" s="426"/>
      <c r="D16" s="239" t="s">
        <v>308</v>
      </c>
      <c r="E16" s="213" t="s">
        <v>309</v>
      </c>
      <c r="F16" s="227">
        <v>49</v>
      </c>
      <c r="G16" s="228">
        <v>48</v>
      </c>
      <c r="H16" s="228">
        <v>39</v>
      </c>
      <c r="I16" s="228">
        <v>44</v>
      </c>
      <c r="J16" s="228">
        <v>40</v>
      </c>
      <c r="K16" s="228">
        <v>121</v>
      </c>
      <c r="L16" s="228">
        <v>3</v>
      </c>
      <c r="M16" s="228">
        <v>9</v>
      </c>
      <c r="N16" s="228">
        <v>0</v>
      </c>
      <c r="O16" s="228">
        <v>1</v>
      </c>
      <c r="P16" s="228">
        <v>175</v>
      </c>
      <c r="Q16" s="229">
        <v>165</v>
      </c>
      <c r="R16" s="324">
        <f t="shared" si="0"/>
        <v>306</v>
      </c>
      <c r="S16" s="325">
        <f t="shared" si="1"/>
        <v>388</v>
      </c>
      <c r="T16" s="161"/>
      <c r="U16" s="240"/>
      <c r="V16" s="240"/>
    </row>
    <row r="17" spans="2:22" ht="14.25" customHeight="1" thickBot="1">
      <c r="B17" s="429" t="s">
        <v>310</v>
      </c>
      <c r="C17" s="430" t="s">
        <v>311</v>
      </c>
      <c r="D17" s="430"/>
      <c r="E17" s="241">
        <v>127</v>
      </c>
      <c r="F17" s="221">
        <v>48</v>
      </c>
      <c r="G17" s="242">
        <v>32</v>
      </c>
      <c r="H17" s="242">
        <v>128</v>
      </c>
      <c r="I17" s="242">
        <v>126</v>
      </c>
      <c r="J17" s="242">
        <v>46</v>
      </c>
      <c r="K17" s="242">
        <v>172</v>
      </c>
      <c r="L17" s="242">
        <v>0</v>
      </c>
      <c r="M17" s="242">
        <v>2</v>
      </c>
      <c r="N17" s="242">
        <v>0</v>
      </c>
      <c r="O17" s="242">
        <v>3</v>
      </c>
      <c r="P17" s="242">
        <v>170</v>
      </c>
      <c r="Q17" s="251">
        <v>196</v>
      </c>
      <c r="R17" s="330">
        <f t="shared" si="0"/>
        <v>392</v>
      </c>
      <c r="S17" s="331">
        <f t="shared" si="1"/>
        <v>531</v>
      </c>
      <c r="T17" s="161"/>
      <c r="U17" s="425" t="s">
        <v>312</v>
      </c>
      <c r="V17" s="425"/>
    </row>
    <row r="18" spans="2:22" ht="14.25" customHeight="1" thickBot="1">
      <c r="B18" s="429"/>
      <c r="C18" s="431" t="s">
        <v>313</v>
      </c>
      <c r="D18" s="431"/>
      <c r="E18" s="211">
        <v>128</v>
      </c>
      <c r="F18" s="225">
        <v>48</v>
      </c>
      <c r="G18" s="223">
        <v>30</v>
      </c>
      <c r="H18" s="223">
        <v>44</v>
      </c>
      <c r="I18" s="223">
        <v>33</v>
      </c>
      <c r="J18" s="223">
        <v>21</v>
      </c>
      <c r="K18" s="223">
        <v>36</v>
      </c>
      <c r="L18" s="223">
        <v>0</v>
      </c>
      <c r="M18" s="223">
        <v>1</v>
      </c>
      <c r="N18" s="223">
        <v>0</v>
      </c>
      <c r="O18" s="223">
        <v>0</v>
      </c>
      <c r="P18" s="223">
        <v>143</v>
      </c>
      <c r="Q18" s="224">
        <v>123</v>
      </c>
      <c r="R18" s="322">
        <f t="shared" si="0"/>
        <v>256</v>
      </c>
      <c r="S18" s="323">
        <f t="shared" si="1"/>
        <v>223</v>
      </c>
      <c r="T18" s="161"/>
      <c r="U18" s="425"/>
      <c r="V18" s="425"/>
    </row>
    <row r="19" spans="2:22" ht="14.25" customHeight="1" thickBot="1">
      <c r="B19" s="429"/>
      <c r="C19" s="431" t="s">
        <v>314</v>
      </c>
      <c r="D19" s="431"/>
      <c r="E19" s="211">
        <v>129</v>
      </c>
      <c r="F19" s="225">
        <v>26</v>
      </c>
      <c r="G19" s="223">
        <v>43</v>
      </c>
      <c r="H19" s="223">
        <v>45</v>
      </c>
      <c r="I19" s="223">
        <v>57</v>
      </c>
      <c r="J19" s="223">
        <v>4</v>
      </c>
      <c r="K19" s="223">
        <v>58</v>
      </c>
      <c r="L19" s="223">
        <v>0</v>
      </c>
      <c r="M19" s="223">
        <v>0</v>
      </c>
      <c r="N19" s="223">
        <v>0</v>
      </c>
      <c r="O19" s="223">
        <v>0</v>
      </c>
      <c r="P19" s="223">
        <v>7</v>
      </c>
      <c r="Q19" s="224">
        <v>39</v>
      </c>
      <c r="R19" s="322">
        <f t="shared" si="0"/>
        <v>82</v>
      </c>
      <c r="S19" s="323">
        <f t="shared" si="1"/>
        <v>197</v>
      </c>
      <c r="T19" s="161"/>
      <c r="U19" s="425"/>
      <c r="V19" s="425"/>
    </row>
    <row r="20" spans="2:22" ht="14.25" customHeight="1" thickBot="1">
      <c r="B20" s="429"/>
      <c r="C20" s="431" t="s">
        <v>315</v>
      </c>
      <c r="D20" s="431"/>
      <c r="E20" s="211">
        <v>130</v>
      </c>
      <c r="F20" s="225">
        <v>2</v>
      </c>
      <c r="G20" s="223">
        <v>1</v>
      </c>
      <c r="H20" s="223">
        <v>1</v>
      </c>
      <c r="I20" s="223">
        <v>8</v>
      </c>
      <c r="J20" s="223">
        <v>0</v>
      </c>
      <c r="K20" s="223">
        <v>6</v>
      </c>
      <c r="L20" s="223">
        <v>0</v>
      </c>
      <c r="M20" s="223">
        <v>0</v>
      </c>
      <c r="N20" s="223">
        <v>0</v>
      </c>
      <c r="O20" s="223">
        <v>0</v>
      </c>
      <c r="P20" s="223">
        <v>24</v>
      </c>
      <c r="Q20" s="224">
        <v>14</v>
      </c>
      <c r="R20" s="322">
        <f t="shared" si="0"/>
        <v>27</v>
      </c>
      <c r="S20" s="323">
        <f t="shared" si="1"/>
        <v>29</v>
      </c>
      <c r="T20" s="161"/>
      <c r="U20" s="425"/>
      <c r="V20" s="425"/>
    </row>
    <row r="21" spans="2:22" ht="14.25" customHeight="1" thickBot="1">
      <c r="B21" s="429"/>
      <c r="C21" s="431" t="s">
        <v>121</v>
      </c>
      <c r="D21" s="431"/>
      <c r="E21" s="211">
        <v>131</v>
      </c>
      <c r="F21" s="225">
        <v>32</v>
      </c>
      <c r="G21" s="223">
        <v>22</v>
      </c>
      <c r="H21" s="223">
        <v>16</v>
      </c>
      <c r="I21" s="223">
        <v>10</v>
      </c>
      <c r="J21" s="223">
        <v>18</v>
      </c>
      <c r="K21" s="223">
        <v>45</v>
      </c>
      <c r="L21" s="223">
        <v>0</v>
      </c>
      <c r="M21" s="223">
        <v>4</v>
      </c>
      <c r="N21" s="223">
        <v>0</v>
      </c>
      <c r="O21" s="223">
        <v>0</v>
      </c>
      <c r="P21" s="223">
        <v>162</v>
      </c>
      <c r="Q21" s="224">
        <v>170</v>
      </c>
      <c r="R21" s="322">
        <f t="shared" si="0"/>
        <v>228</v>
      </c>
      <c r="S21" s="323">
        <f t="shared" si="1"/>
        <v>251</v>
      </c>
      <c r="T21" s="161"/>
      <c r="U21" s="425"/>
      <c r="V21" s="425"/>
    </row>
    <row r="22" spans="2:22" ht="14.25" customHeight="1" thickBot="1">
      <c r="B22" s="429"/>
      <c r="C22" s="431" t="s">
        <v>316</v>
      </c>
      <c r="D22" s="431"/>
      <c r="E22" s="211">
        <v>132</v>
      </c>
      <c r="F22" s="225">
        <v>14</v>
      </c>
      <c r="G22" s="223">
        <v>19</v>
      </c>
      <c r="H22" s="223">
        <v>24</v>
      </c>
      <c r="I22" s="223">
        <v>24</v>
      </c>
      <c r="J22" s="223">
        <v>14</v>
      </c>
      <c r="K22" s="223">
        <v>38</v>
      </c>
      <c r="L22" s="223">
        <v>1</v>
      </c>
      <c r="M22" s="223">
        <v>4</v>
      </c>
      <c r="N22" s="223">
        <v>0</v>
      </c>
      <c r="O22" s="223">
        <v>4</v>
      </c>
      <c r="P22" s="223">
        <v>175</v>
      </c>
      <c r="Q22" s="224">
        <v>213</v>
      </c>
      <c r="R22" s="322">
        <f t="shared" si="0"/>
        <v>228</v>
      </c>
      <c r="S22" s="323">
        <f t="shared" si="1"/>
        <v>302</v>
      </c>
      <c r="T22" s="161"/>
      <c r="U22" s="240"/>
      <c r="V22" s="240"/>
    </row>
    <row r="23" spans="2:22" ht="14.25" customHeight="1" thickBot="1">
      <c r="B23" s="429"/>
      <c r="C23" s="431" t="s">
        <v>317</v>
      </c>
      <c r="D23" s="431"/>
      <c r="E23" s="211">
        <v>133</v>
      </c>
      <c r="F23" s="225">
        <v>125</v>
      </c>
      <c r="G23" s="223">
        <v>111</v>
      </c>
      <c r="H23" s="223">
        <v>60</v>
      </c>
      <c r="I23" s="223">
        <v>50</v>
      </c>
      <c r="J23" s="223">
        <v>24</v>
      </c>
      <c r="K23" s="223">
        <v>110</v>
      </c>
      <c r="L23" s="223">
        <v>1</v>
      </c>
      <c r="M23" s="223">
        <v>1</v>
      </c>
      <c r="N23" s="223">
        <v>1</v>
      </c>
      <c r="O23" s="223">
        <v>0</v>
      </c>
      <c r="P23" s="223">
        <v>1403</v>
      </c>
      <c r="Q23" s="224">
        <v>1142</v>
      </c>
      <c r="R23" s="322">
        <f t="shared" si="0"/>
        <v>1614</v>
      </c>
      <c r="S23" s="323">
        <f t="shared" si="1"/>
        <v>1414</v>
      </c>
      <c r="T23" s="161"/>
      <c r="U23" s="112"/>
      <c r="V23" s="112"/>
    </row>
    <row r="24" spans="2:22" ht="14.25" customHeight="1" thickBot="1">
      <c r="B24" s="429"/>
      <c r="C24" s="432" t="s">
        <v>318</v>
      </c>
      <c r="D24" s="432"/>
      <c r="E24" s="211">
        <v>135</v>
      </c>
      <c r="F24" s="225">
        <v>78</v>
      </c>
      <c r="G24" s="223">
        <v>96</v>
      </c>
      <c r="H24" s="223">
        <v>221</v>
      </c>
      <c r="I24" s="223">
        <v>272</v>
      </c>
      <c r="J24" s="223">
        <v>51</v>
      </c>
      <c r="K24" s="223">
        <v>261</v>
      </c>
      <c r="L24" s="223">
        <v>12</v>
      </c>
      <c r="M24" s="223">
        <v>59</v>
      </c>
      <c r="N24" s="223">
        <v>1</v>
      </c>
      <c r="O24" s="223">
        <v>3</v>
      </c>
      <c r="P24" s="223">
        <v>469</v>
      </c>
      <c r="Q24" s="224">
        <v>458</v>
      </c>
      <c r="R24" s="322">
        <f t="shared" si="0"/>
        <v>832</v>
      </c>
      <c r="S24" s="323">
        <f t="shared" si="1"/>
        <v>1149</v>
      </c>
      <c r="T24" s="161"/>
      <c r="U24" s="425" t="s">
        <v>319</v>
      </c>
      <c r="V24" s="425"/>
    </row>
    <row r="25" spans="2:22" ht="14.25" customHeight="1" thickBot="1">
      <c r="B25" s="429"/>
      <c r="C25" s="431" t="s">
        <v>320</v>
      </c>
      <c r="D25" s="431"/>
      <c r="E25" s="211">
        <v>136</v>
      </c>
      <c r="F25" s="225">
        <v>13</v>
      </c>
      <c r="G25" s="223">
        <v>14</v>
      </c>
      <c r="H25" s="223">
        <v>5</v>
      </c>
      <c r="I25" s="223">
        <v>13</v>
      </c>
      <c r="J25" s="223">
        <v>2</v>
      </c>
      <c r="K25" s="223">
        <v>7</v>
      </c>
      <c r="L25" s="223">
        <v>0</v>
      </c>
      <c r="M25" s="223">
        <v>0</v>
      </c>
      <c r="N25" s="223">
        <v>0</v>
      </c>
      <c r="O25" s="223">
        <v>0</v>
      </c>
      <c r="P25" s="223">
        <v>72</v>
      </c>
      <c r="Q25" s="224">
        <v>88</v>
      </c>
      <c r="R25" s="322">
        <f t="shared" si="0"/>
        <v>92</v>
      </c>
      <c r="S25" s="323">
        <f t="shared" si="1"/>
        <v>122</v>
      </c>
      <c r="T25" s="161"/>
      <c r="U25" s="425"/>
      <c r="V25" s="425"/>
    </row>
    <row r="26" spans="2:22" ht="14.25" customHeight="1" thickBot="1">
      <c r="B26" s="429"/>
      <c r="C26" s="433" t="s">
        <v>321</v>
      </c>
      <c r="D26" s="433"/>
      <c r="E26" s="213">
        <v>137</v>
      </c>
      <c r="F26" s="245">
        <v>25</v>
      </c>
      <c r="G26" s="228">
        <v>12</v>
      </c>
      <c r="H26" s="228">
        <v>16</v>
      </c>
      <c r="I26" s="228">
        <v>22</v>
      </c>
      <c r="J26" s="228">
        <v>4</v>
      </c>
      <c r="K26" s="228">
        <v>15</v>
      </c>
      <c r="L26" s="228">
        <v>2</v>
      </c>
      <c r="M26" s="228">
        <v>0</v>
      </c>
      <c r="N26" s="228">
        <v>0</v>
      </c>
      <c r="O26" s="228">
        <v>5</v>
      </c>
      <c r="P26" s="228">
        <v>252</v>
      </c>
      <c r="Q26" s="229">
        <v>240</v>
      </c>
      <c r="R26" s="332">
        <f t="shared" si="0"/>
        <v>299</v>
      </c>
      <c r="S26" s="333">
        <f t="shared" si="1"/>
        <v>294</v>
      </c>
      <c r="T26" s="161"/>
      <c r="U26" s="425"/>
      <c r="V26" s="425"/>
    </row>
    <row r="27" spans="2:22" ht="14.25" customHeight="1" thickBot="1">
      <c r="B27" s="422" t="s">
        <v>322</v>
      </c>
      <c r="C27" s="423" t="s">
        <v>323</v>
      </c>
      <c r="D27" s="423"/>
      <c r="E27" s="217">
        <v>139</v>
      </c>
      <c r="F27" s="218">
        <v>127</v>
      </c>
      <c r="G27" s="219">
        <v>135</v>
      </c>
      <c r="H27" s="219">
        <v>227</v>
      </c>
      <c r="I27" s="219">
        <v>250</v>
      </c>
      <c r="J27" s="219">
        <v>66</v>
      </c>
      <c r="K27" s="219">
        <v>222</v>
      </c>
      <c r="L27" s="219">
        <v>6</v>
      </c>
      <c r="M27" s="219">
        <v>37</v>
      </c>
      <c r="N27" s="219">
        <v>0</v>
      </c>
      <c r="O27" s="219">
        <v>5</v>
      </c>
      <c r="P27" s="219">
        <v>971</v>
      </c>
      <c r="Q27" s="220">
        <v>884</v>
      </c>
      <c r="R27" s="330">
        <f t="shared" si="0"/>
        <v>1397</v>
      </c>
      <c r="S27" s="331">
        <f t="shared" si="1"/>
        <v>1533</v>
      </c>
      <c r="T27" s="161"/>
      <c r="U27" s="425"/>
      <c r="V27" s="425"/>
    </row>
    <row r="28" spans="2:22" ht="14.25" customHeight="1" thickBot="1">
      <c r="B28" s="422"/>
      <c r="C28" s="424" t="s">
        <v>324</v>
      </c>
      <c r="D28" s="424"/>
      <c r="E28" s="211">
        <v>140</v>
      </c>
      <c r="F28" s="222">
        <v>165</v>
      </c>
      <c r="G28" s="223">
        <v>156</v>
      </c>
      <c r="H28" s="223">
        <v>245</v>
      </c>
      <c r="I28" s="223">
        <v>259</v>
      </c>
      <c r="J28" s="223">
        <v>72</v>
      </c>
      <c r="K28" s="223">
        <v>307</v>
      </c>
      <c r="L28" s="223">
        <v>7</v>
      </c>
      <c r="M28" s="223">
        <v>26</v>
      </c>
      <c r="N28" s="223">
        <v>2</v>
      </c>
      <c r="O28" s="223">
        <v>6</v>
      </c>
      <c r="P28" s="223">
        <v>1383</v>
      </c>
      <c r="Q28" s="224">
        <v>1251</v>
      </c>
      <c r="R28" s="322">
        <f t="shared" si="0"/>
        <v>1874</v>
      </c>
      <c r="S28" s="323">
        <f t="shared" si="1"/>
        <v>2005</v>
      </c>
      <c r="T28" s="161"/>
      <c r="U28" s="112"/>
      <c r="V28" s="112"/>
    </row>
    <row r="29" spans="2:22" ht="14.25" customHeight="1" thickBot="1">
      <c r="B29" s="422"/>
      <c r="C29" s="424" t="s">
        <v>325</v>
      </c>
      <c r="D29" s="424"/>
      <c r="E29" s="211">
        <v>143</v>
      </c>
      <c r="F29" s="222">
        <v>100</v>
      </c>
      <c r="G29" s="223">
        <v>74</v>
      </c>
      <c r="H29" s="223">
        <v>74</v>
      </c>
      <c r="I29" s="223">
        <v>92</v>
      </c>
      <c r="J29" s="223">
        <v>29</v>
      </c>
      <c r="K29" s="223">
        <v>151</v>
      </c>
      <c r="L29" s="223">
        <v>3</v>
      </c>
      <c r="M29" s="223">
        <v>6</v>
      </c>
      <c r="N29" s="223">
        <v>0</v>
      </c>
      <c r="O29" s="223">
        <v>0</v>
      </c>
      <c r="P29" s="223">
        <v>419</v>
      </c>
      <c r="Q29" s="224">
        <v>393</v>
      </c>
      <c r="R29" s="322">
        <f t="shared" si="0"/>
        <v>625</v>
      </c>
      <c r="S29" s="323">
        <f t="shared" si="1"/>
        <v>716</v>
      </c>
      <c r="T29" s="161"/>
      <c r="U29" s="434" t="s">
        <v>326</v>
      </c>
      <c r="V29" s="434"/>
    </row>
    <row r="30" spans="2:22" ht="14.25" customHeight="1" thickBot="1">
      <c r="B30" s="422"/>
      <c r="C30" s="424" t="s">
        <v>327</v>
      </c>
      <c r="D30" s="424"/>
      <c r="E30" s="211">
        <v>144</v>
      </c>
      <c r="F30" s="222">
        <v>16</v>
      </c>
      <c r="G30" s="223">
        <v>10</v>
      </c>
      <c r="H30" s="223">
        <v>9</v>
      </c>
      <c r="I30" s="223">
        <v>11</v>
      </c>
      <c r="J30" s="223">
        <v>6</v>
      </c>
      <c r="K30" s="223">
        <v>44</v>
      </c>
      <c r="L30" s="223">
        <v>0</v>
      </c>
      <c r="M30" s="223">
        <v>2</v>
      </c>
      <c r="N30" s="223">
        <v>0</v>
      </c>
      <c r="O30" s="223">
        <v>2</v>
      </c>
      <c r="P30" s="223">
        <v>83</v>
      </c>
      <c r="Q30" s="224">
        <v>66</v>
      </c>
      <c r="R30" s="322">
        <f t="shared" si="0"/>
        <v>114</v>
      </c>
      <c r="S30" s="323">
        <f t="shared" si="1"/>
        <v>135</v>
      </c>
      <c r="T30" s="161"/>
      <c r="U30" s="434"/>
      <c r="V30" s="434"/>
    </row>
    <row r="31" spans="2:22" ht="14.25" customHeight="1" thickBot="1">
      <c r="B31" s="422"/>
      <c r="C31" s="435" t="s">
        <v>328</v>
      </c>
      <c r="D31" s="435"/>
      <c r="E31" s="246">
        <v>145</v>
      </c>
      <c r="F31" s="247">
        <v>3</v>
      </c>
      <c r="G31" s="248">
        <v>1</v>
      </c>
      <c r="H31" s="248">
        <v>1</v>
      </c>
      <c r="I31" s="248">
        <v>3</v>
      </c>
      <c r="J31" s="248">
        <v>11</v>
      </c>
      <c r="K31" s="248">
        <v>24</v>
      </c>
      <c r="L31" s="248">
        <v>0</v>
      </c>
      <c r="M31" s="248">
        <v>0</v>
      </c>
      <c r="N31" s="248">
        <v>0</v>
      </c>
      <c r="O31" s="248">
        <v>2</v>
      </c>
      <c r="P31" s="248">
        <v>19</v>
      </c>
      <c r="Q31" s="249">
        <v>15</v>
      </c>
      <c r="R31" s="332">
        <f t="shared" si="0"/>
        <v>34</v>
      </c>
      <c r="S31" s="333">
        <f t="shared" si="1"/>
        <v>45</v>
      </c>
      <c r="T31" s="161"/>
      <c r="U31" s="112"/>
      <c r="V31" s="112"/>
    </row>
    <row r="32" spans="2:22" ht="14.25" customHeight="1" thickBot="1">
      <c r="B32" s="436" t="s">
        <v>329</v>
      </c>
      <c r="C32" s="430" t="s">
        <v>330</v>
      </c>
      <c r="D32" s="430"/>
      <c r="E32" s="241">
        <v>146</v>
      </c>
      <c r="F32" s="250">
        <v>234</v>
      </c>
      <c r="G32" s="242">
        <v>224</v>
      </c>
      <c r="H32" s="242">
        <v>405</v>
      </c>
      <c r="I32" s="242">
        <v>431</v>
      </c>
      <c r="J32" s="242">
        <v>107</v>
      </c>
      <c r="K32" s="242">
        <v>451</v>
      </c>
      <c r="L32" s="242">
        <v>11</v>
      </c>
      <c r="M32" s="242">
        <v>44</v>
      </c>
      <c r="N32" s="242">
        <v>1</v>
      </c>
      <c r="O32" s="242">
        <v>8</v>
      </c>
      <c r="P32" s="242">
        <v>1916</v>
      </c>
      <c r="Q32" s="251">
        <v>1698</v>
      </c>
      <c r="R32" s="326">
        <f t="shared" si="0"/>
        <v>2674</v>
      </c>
      <c r="S32" s="327">
        <f t="shared" si="1"/>
        <v>2856</v>
      </c>
      <c r="T32" s="161"/>
      <c r="U32" s="437" t="s">
        <v>331</v>
      </c>
      <c r="V32" s="437"/>
    </row>
    <row r="33" spans="2:22" ht="14.25" customHeight="1">
      <c r="B33" s="436"/>
      <c r="C33" s="431" t="s">
        <v>332</v>
      </c>
      <c r="D33" s="431"/>
      <c r="E33" s="211">
        <v>147</v>
      </c>
      <c r="F33" s="222">
        <v>22</v>
      </c>
      <c r="G33" s="223">
        <v>15</v>
      </c>
      <c r="H33" s="223">
        <v>11</v>
      </c>
      <c r="I33" s="223">
        <v>27</v>
      </c>
      <c r="J33" s="223">
        <v>8</v>
      </c>
      <c r="K33" s="223">
        <v>12</v>
      </c>
      <c r="L33" s="223">
        <v>0</v>
      </c>
      <c r="M33" s="223">
        <v>0</v>
      </c>
      <c r="N33" s="223">
        <v>0</v>
      </c>
      <c r="O33" s="223">
        <v>1</v>
      </c>
      <c r="P33" s="223">
        <v>205</v>
      </c>
      <c r="Q33" s="224">
        <v>203</v>
      </c>
      <c r="R33" s="322">
        <f t="shared" si="0"/>
        <v>246</v>
      </c>
      <c r="S33" s="323">
        <f t="shared" si="1"/>
        <v>258</v>
      </c>
      <c r="T33" s="161"/>
      <c r="U33" s="437"/>
      <c r="V33" s="437"/>
    </row>
    <row r="34" spans="2:22" ht="14.25" customHeight="1">
      <c r="B34" s="436"/>
      <c r="C34" s="243" t="s">
        <v>333</v>
      </c>
      <c r="D34" s="252"/>
      <c r="E34" s="211">
        <v>148</v>
      </c>
      <c r="F34" s="222">
        <v>45</v>
      </c>
      <c r="G34" s="223">
        <v>29</v>
      </c>
      <c r="H34" s="223">
        <v>27</v>
      </c>
      <c r="I34" s="223">
        <v>22</v>
      </c>
      <c r="J34" s="223">
        <v>3</v>
      </c>
      <c r="K34" s="223">
        <v>33</v>
      </c>
      <c r="L34" s="223">
        <v>1</v>
      </c>
      <c r="M34" s="223">
        <v>2</v>
      </c>
      <c r="N34" s="223">
        <v>0</v>
      </c>
      <c r="O34" s="223">
        <v>0</v>
      </c>
      <c r="P34" s="223">
        <v>66</v>
      </c>
      <c r="Q34" s="224">
        <v>70</v>
      </c>
      <c r="R34" s="322">
        <f t="shared" si="0"/>
        <v>142</v>
      </c>
      <c r="S34" s="323">
        <f t="shared" si="1"/>
        <v>156</v>
      </c>
      <c r="T34" s="161"/>
      <c r="U34" s="437"/>
      <c r="V34" s="437"/>
    </row>
    <row r="35" spans="2:22" ht="21.75" customHeight="1">
      <c r="B35" s="436"/>
      <c r="C35" s="432" t="s">
        <v>334</v>
      </c>
      <c r="D35" s="432"/>
      <c r="E35" s="211">
        <v>149</v>
      </c>
      <c r="F35" s="222">
        <v>29</v>
      </c>
      <c r="G35" s="223">
        <v>37</v>
      </c>
      <c r="H35" s="223">
        <v>18</v>
      </c>
      <c r="I35" s="223">
        <v>17</v>
      </c>
      <c r="J35" s="223">
        <v>6</v>
      </c>
      <c r="K35" s="223">
        <v>26</v>
      </c>
      <c r="L35" s="223">
        <v>1</v>
      </c>
      <c r="M35" s="223">
        <v>0</v>
      </c>
      <c r="N35" s="223">
        <v>0</v>
      </c>
      <c r="O35" s="223">
        <v>1</v>
      </c>
      <c r="P35" s="223">
        <v>164</v>
      </c>
      <c r="Q35" s="224">
        <v>168</v>
      </c>
      <c r="R35" s="322">
        <f t="shared" si="0"/>
        <v>218</v>
      </c>
      <c r="S35" s="323">
        <f t="shared" si="1"/>
        <v>249</v>
      </c>
      <c r="T35" s="161"/>
      <c r="U35" s="161"/>
      <c r="V35" s="112"/>
    </row>
    <row r="36" spans="2:22" ht="14.25" customHeight="1">
      <c r="B36" s="436"/>
      <c r="C36" s="432" t="s">
        <v>335</v>
      </c>
      <c r="D36" s="432"/>
      <c r="E36" s="211">
        <v>150</v>
      </c>
      <c r="F36" s="222">
        <v>17</v>
      </c>
      <c r="G36" s="223">
        <v>23</v>
      </c>
      <c r="H36" s="223">
        <v>11</v>
      </c>
      <c r="I36" s="223">
        <v>16</v>
      </c>
      <c r="J36" s="223">
        <v>8</v>
      </c>
      <c r="K36" s="223">
        <v>26</v>
      </c>
      <c r="L36" s="223">
        <v>0</v>
      </c>
      <c r="M36" s="223">
        <v>1</v>
      </c>
      <c r="N36" s="223">
        <v>0</v>
      </c>
      <c r="O36" s="223">
        <v>2</v>
      </c>
      <c r="P36" s="223">
        <v>139</v>
      </c>
      <c r="Q36" s="224">
        <v>102</v>
      </c>
      <c r="R36" s="322">
        <f t="shared" si="0"/>
        <v>175</v>
      </c>
      <c r="S36" s="323">
        <f t="shared" si="1"/>
        <v>170</v>
      </c>
      <c r="T36" s="161"/>
      <c r="U36" s="161"/>
      <c r="V36" s="112"/>
    </row>
    <row r="37" spans="2:22" ht="14.25" customHeight="1">
      <c r="B37" s="436"/>
      <c r="C37" s="432" t="s">
        <v>336</v>
      </c>
      <c r="D37" s="432"/>
      <c r="E37" s="211">
        <v>151</v>
      </c>
      <c r="F37" s="222">
        <v>5</v>
      </c>
      <c r="G37" s="223">
        <v>6</v>
      </c>
      <c r="H37" s="223">
        <v>11</v>
      </c>
      <c r="I37" s="223">
        <v>12</v>
      </c>
      <c r="J37" s="223">
        <v>4</v>
      </c>
      <c r="K37" s="223">
        <v>10</v>
      </c>
      <c r="L37" s="223">
        <v>1</v>
      </c>
      <c r="M37" s="223">
        <v>1</v>
      </c>
      <c r="N37" s="223">
        <v>0</v>
      </c>
      <c r="O37" s="223">
        <v>1</v>
      </c>
      <c r="P37" s="223">
        <v>44</v>
      </c>
      <c r="Q37" s="224">
        <v>43</v>
      </c>
      <c r="R37" s="322">
        <f t="shared" si="0"/>
        <v>65</v>
      </c>
      <c r="S37" s="323">
        <f t="shared" si="1"/>
        <v>73</v>
      </c>
      <c r="T37" s="161"/>
      <c r="U37" s="161"/>
      <c r="V37" s="112"/>
    </row>
    <row r="38" spans="2:22" ht="14.25" customHeight="1" thickBot="1">
      <c r="B38" s="253"/>
      <c r="C38" s="244" t="s">
        <v>337</v>
      </c>
      <c r="D38" s="254"/>
      <c r="E38" s="213" t="s">
        <v>338</v>
      </c>
      <c r="F38" s="227">
        <v>136</v>
      </c>
      <c r="G38" s="228">
        <v>105</v>
      </c>
      <c r="H38" s="228">
        <v>61</v>
      </c>
      <c r="I38" s="228">
        <v>81</v>
      </c>
      <c r="J38" s="228">
        <v>78</v>
      </c>
      <c r="K38" s="228">
        <v>292</v>
      </c>
      <c r="L38" s="228">
        <v>1</v>
      </c>
      <c r="M38" s="228">
        <v>24</v>
      </c>
      <c r="N38" s="228">
        <v>0</v>
      </c>
      <c r="O38" s="228">
        <v>3</v>
      </c>
      <c r="P38" s="228">
        <v>221</v>
      </c>
      <c r="Q38" s="229">
        <v>190</v>
      </c>
      <c r="R38" s="324">
        <f t="shared" si="0"/>
        <v>497</v>
      </c>
      <c r="S38" s="325">
        <f t="shared" si="1"/>
        <v>695</v>
      </c>
      <c r="T38" s="161"/>
      <c r="U38" s="161"/>
      <c r="V38" s="112"/>
    </row>
    <row r="39" spans="2:22" ht="14.25" customHeight="1" thickBot="1">
      <c r="B39" s="422" t="s">
        <v>339</v>
      </c>
      <c r="C39" s="440" t="s">
        <v>340</v>
      </c>
      <c r="D39" s="440"/>
      <c r="E39" s="217">
        <v>152</v>
      </c>
      <c r="F39" s="218">
        <v>44</v>
      </c>
      <c r="G39" s="219">
        <v>46</v>
      </c>
      <c r="H39" s="219">
        <v>10</v>
      </c>
      <c r="I39" s="219">
        <v>15</v>
      </c>
      <c r="J39" s="219">
        <v>7</v>
      </c>
      <c r="K39" s="219">
        <v>26</v>
      </c>
      <c r="L39" s="219">
        <v>0</v>
      </c>
      <c r="M39" s="219">
        <v>0</v>
      </c>
      <c r="N39" s="219">
        <v>0</v>
      </c>
      <c r="O39" s="219">
        <v>0</v>
      </c>
      <c r="P39" s="219">
        <v>49</v>
      </c>
      <c r="Q39" s="220">
        <v>43</v>
      </c>
      <c r="R39" s="330">
        <f t="shared" si="0"/>
        <v>110</v>
      </c>
      <c r="S39" s="331">
        <f t="shared" si="1"/>
        <v>130</v>
      </c>
      <c r="T39" s="161"/>
      <c r="U39" s="161"/>
      <c r="V39" s="112"/>
    </row>
    <row r="40" spans="2:22" ht="14.25" customHeight="1" thickBot="1">
      <c r="B40" s="422"/>
      <c r="C40" s="441" t="s">
        <v>341</v>
      </c>
      <c r="D40" s="441"/>
      <c r="E40" s="211">
        <v>153</v>
      </c>
      <c r="F40" s="222">
        <v>30</v>
      </c>
      <c r="G40" s="223">
        <v>31</v>
      </c>
      <c r="H40" s="223">
        <v>5</v>
      </c>
      <c r="I40" s="223">
        <v>2</v>
      </c>
      <c r="J40" s="223">
        <v>1</v>
      </c>
      <c r="K40" s="223">
        <v>11</v>
      </c>
      <c r="L40" s="223">
        <v>0</v>
      </c>
      <c r="M40" s="223">
        <v>0</v>
      </c>
      <c r="N40" s="223">
        <v>0</v>
      </c>
      <c r="O40" s="223">
        <v>0</v>
      </c>
      <c r="P40" s="223">
        <v>8</v>
      </c>
      <c r="Q40" s="224">
        <v>8</v>
      </c>
      <c r="R40" s="322">
        <f t="shared" si="0"/>
        <v>44</v>
      </c>
      <c r="S40" s="323">
        <f t="shared" si="1"/>
        <v>52</v>
      </c>
      <c r="T40" s="161"/>
      <c r="U40" s="161"/>
      <c r="V40" s="112"/>
    </row>
    <row r="41" spans="2:22" ht="14.25" customHeight="1" thickBot="1">
      <c r="B41" s="422"/>
      <c r="C41" s="442" t="s">
        <v>342</v>
      </c>
      <c r="D41" s="442"/>
      <c r="E41" s="246">
        <v>154</v>
      </c>
      <c r="F41" s="222">
        <v>54</v>
      </c>
      <c r="G41" s="223">
        <v>37</v>
      </c>
      <c r="H41" s="223">
        <v>56</v>
      </c>
      <c r="I41" s="223">
        <v>49</v>
      </c>
      <c r="J41" s="223">
        <v>31</v>
      </c>
      <c r="K41" s="223">
        <v>131</v>
      </c>
      <c r="L41" s="223">
        <v>2</v>
      </c>
      <c r="M41" s="223">
        <v>8</v>
      </c>
      <c r="N41" s="223">
        <v>0</v>
      </c>
      <c r="O41" s="223">
        <v>1</v>
      </c>
      <c r="P41" s="223">
        <v>150</v>
      </c>
      <c r="Q41" s="224">
        <v>148</v>
      </c>
      <c r="R41" s="322">
        <f t="shared" si="0"/>
        <v>293</v>
      </c>
      <c r="S41" s="323">
        <f t="shared" si="1"/>
        <v>374</v>
      </c>
      <c r="T41" s="161"/>
      <c r="U41" s="161"/>
      <c r="V41" s="112"/>
    </row>
    <row r="42" spans="2:22" ht="14.25" customHeight="1" thickBot="1">
      <c r="B42" s="422"/>
      <c r="C42" s="442" t="s">
        <v>343</v>
      </c>
      <c r="D42" s="442"/>
      <c r="E42" s="211">
        <v>155</v>
      </c>
      <c r="F42" s="222">
        <v>1</v>
      </c>
      <c r="G42" s="223">
        <v>1</v>
      </c>
      <c r="H42" s="223">
        <v>0</v>
      </c>
      <c r="I42" s="223">
        <v>0</v>
      </c>
      <c r="J42" s="223">
        <v>0</v>
      </c>
      <c r="K42" s="248">
        <v>3</v>
      </c>
      <c r="L42" s="223">
        <v>0</v>
      </c>
      <c r="M42" s="248">
        <v>0</v>
      </c>
      <c r="N42" s="223">
        <v>0</v>
      </c>
      <c r="O42" s="248">
        <v>0</v>
      </c>
      <c r="P42" s="248">
        <v>0</v>
      </c>
      <c r="Q42" s="249">
        <v>1</v>
      </c>
      <c r="R42" s="322">
        <f t="shared" si="0"/>
        <v>1</v>
      </c>
      <c r="S42" s="323">
        <f t="shared" si="1"/>
        <v>5</v>
      </c>
      <c r="T42" s="161"/>
      <c r="U42" s="161"/>
      <c r="V42" s="112"/>
    </row>
    <row r="43" spans="1:23" s="201" customFormat="1" ht="14.25" customHeight="1" thickBot="1">
      <c r="A43" s="5"/>
      <c r="B43" s="422"/>
      <c r="C43" s="443" t="s">
        <v>344</v>
      </c>
      <c r="D43" s="443"/>
      <c r="E43" s="255" t="s">
        <v>345</v>
      </c>
      <c r="F43" s="256"/>
      <c r="G43" s="257"/>
      <c r="H43" s="257"/>
      <c r="I43" s="257"/>
      <c r="J43" s="258"/>
      <c r="K43" s="228">
        <v>45</v>
      </c>
      <c r="L43" s="259"/>
      <c r="M43" s="228">
        <v>0</v>
      </c>
      <c r="N43" s="259"/>
      <c r="O43" s="228">
        <v>0</v>
      </c>
      <c r="P43" s="260"/>
      <c r="Q43" s="261"/>
      <c r="R43" s="334"/>
      <c r="S43" s="335">
        <v>47</v>
      </c>
      <c r="T43" s="161"/>
      <c r="U43" s="161"/>
      <c r="V43" s="112"/>
      <c r="W43" s="5"/>
    </row>
    <row r="44" spans="2:22" ht="27.75" customHeight="1" thickBot="1">
      <c r="B44" s="100" t="s">
        <v>86</v>
      </c>
      <c r="C44" s="262"/>
      <c r="D44" s="263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264"/>
    </row>
    <row r="45" spans="2:22" ht="30" customHeight="1">
      <c r="B45" s="438"/>
      <c r="C45" s="438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265"/>
      <c r="U45" s="265"/>
      <c r="V45" s="264"/>
    </row>
    <row r="46" spans="2:22" ht="33" customHeight="1"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265"/>
      <c r="U46" s="265"/>
      <c r="V46" s="264"/>
    </row>
    <row r="47" spans="2:22" ht="9" customHeight="1">
      <c r="B47" s="439"/>
      <c r="C47" s="439"/>
      <c r="D47" s="439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  <c r="T47" s="266"/>
      <c r="U47" s="266"/>
      <c r="V47" s="5"/>
    </row>
    <row r="48" spans="2:21" ht="12.75" hidden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</sheetData>
  <sheetProtection selectLockedCells="1" selectUnlockedCells="1"/>
  <mergeCells count="58">
    <mergeCell ref="B45:S46"/>
    <mergeCell ref="B47:S47"/>
    <mergeCell ref="B39:B43"/>
    <mergeCell ref="C39:D39"/>
    <mergeCell ref="C40:D40"/>
    <mergeCell ref="C41:D41"/>
    <mergeCell ref="C42:D42"/>
    <mergeCell ref="C43:D43"/>
    <mergeCell ref="B32:B37"/>
    <mergeCell ref="C32:D32"/>
    <mergeCell ref="U32:V34"/>
    <mergeCell ref="C33:D33"/>
    <mergeCell ref="C35:D35"/>
    <mergeCell ref="C36:D36"/>
    <mergeCell ref="C37:D37"/>
    <mergeCell ref="B27:B31"/>
    <mergeCell ref="C27:D27"/>
    <mergeCell ref="C28:D28"/>
    <mergeCell ref="C29:D29"/>
    <mergeCell ref="U29:V30"/>
    <mergeCell ref="C30:D30"/>
    <mergeCell ref="C31:D31"/>
    <mergeCell ref="C22:D22"/>
    <mergeCell ref="C23:D23"/>
    <mergeCell ref="C24:D24"/>
    <mergeCell ref="U24:V27"/>
    <mergeCell ref="C25:D25"/>
    <mergeCell ref="C26:D26"/>
    <mergeCell ref="C12:D12"/>
    <mergeCell ref="C13:D13"/>
    <mergeCell ref="C14:C16"/>
    <mergeCell ref="B17:B26"/>
    <mergeCell ref="C17:D17"/>
    <mergeCell ref="U17:V21"/>
    <mergeCell ref="C18:D18"/>
    <mergeCell ref="C19:D19"/>
    <mergeCell ref="C20:D20"/>
    <mergeCell ref="C21:D21"/>
    <mergeCell ref="B6:D6"/>
    <mergeCell ref="U6:V7"/>
    <mergeCell ref="B7:B16"/>
    <mergeCell ref="C7:D7"/>
    <mergeCell ref="C8:D8"/>
    <mergeCell ref="U8:V9"/>
    <mergeCell ref="C9:D9"/>
    <mergeCell ref="C10:D10"/>
    <mergeCell ref="C11:D11"/>
    <mergeCell ref="U11:V15"/>
    <mergeCell ref="B3:D5"/>
    <mergeCell ref="E3:E5"/>
    <mergeCell ref="F3:S3"/>
    <mergeCell ref="F4:G4"/>
    <mergeCell ref="H4:I4"/>
    <mergeCell ref="J4:K4"/>
    <mergeCell ref="L4:M4"/>
    <mergeCell ref="N4:O4"/>
    <mergeCell ref="P4:Q4"/>
    <mergeCell ref="R4:S4"/>
  </mergeCells>
  <dataValidations count="2">
    <dataValidation type="whole" allowBlank="1" showErrorMessage="1" errorTitle="Pozor!" error="Vložte číselnou hodnotu!" sqref="U23:V23 U28:V28 U31:V31 T7:T34 F7:S43 T35:V43">
      <formula1>0</formula1>
      <formula2>999999</formula2>
    </dataValidation>
    <dataValidation allowBlank="1" showErrorMessage="1" errorTitle="Pozor!" error="Vložte číselnou hodnotu!" sqref="U32">
      <formula1>0</formula1>
      <formula2>0</formula2>
    </dataValidation>
  </dataValidations>
  <printOptions horizontalCentered="1"/>
  <pageMargins left="0.1701388888888889" right="0" top="0.22013888888888888" bottom="0.19652777777777777" header="0.5118055555555555" footer="0.5118055555555555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5"/>
  <sheetViews>
    <sheetView showGridLines="0" zoomScale="75" zoomScaleNormal="75" zoomScalePageLayoutView="0" workbookViewId="0" topLeftCell="B18">
      <selection activeCell="G44" sqref="G44:G45"/>
    </sheetView>
  </sheetViews>
  <sheetFormatPr defaultColWidth="0" defaultRowHeight="12.75"/>
  <cols>
    <col min="1" max="1" width="1.75390625" style="182" customWidth="1"/>
    <col min="2" max="2" width="20.875" style="182" customWidth="1"/>
    <col min="3" max="3" width="7.125" style="182" customWidth="1"/>
    <col min="4" max="4" width="15.375" style="182" customWidth="1"/>
    <col min="5" max="5" width="20.375" style="182" customWidth="1"/>
    <col min="6" max="6" width="8.875" style="182" customWidth="1"/>
    <col min="7" max="7" width="7.875" style="182" customWidth="1"/>
    <col min="8" max="8" width="11.75390625" style="182" customWidth="1"/>
    <col min="9" max="9" width="11.00390625" style="182" customWidth="1"/>
    <col min="10" max="10" width="8.25390625" style="182" customWidth="1"/>
    <col min="11" max="11" width="10.125" style="182" customWidth="1"/>
    <col min="12" max="12" width="9.25390625" style="182" customWidth="1"/>
    <col min="13" max="13" width="4.625" style="182" customWidth="1"/>
    <col min="14" max="14" width="11.875" style="182" customWidth="1"/>
    <col min="15" max="15" width="1.00390625" style="182" customWidth="1"/>
    <col min="16" max="16" width="6.875" style="182" customWidth="1"/>
    <col min="17" max="17" width="22.375" style="182" customWidth="1"/>
    <col min="18" max="18" width="1.75390625" style="182" customWidth="1"/>
    <col min="19" max="16384" width="0" style="182" hidden="1" customWidth="1"/>
  </cols>
  <sheetData>
    <row r="1" spans="1:18" ht="12.75" customHeight="1">
      <c r="A1" s="164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50"/>
      <c r="O1" s="50"/>
      <c r="P1" s="50"/>
      <c r="Q1" s="50" t="s">
        <v>346</v>
      </c>
      <c r="R1" s="164"/>
    </row>
    <row r="2" spans="1:18" ht="33" customHeight="1">
      <c r="A2" s="164"/>
      <c r="B2" s="267" t="s">
        <v>347</v>
      </c>
      <c r="C2" s="267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166"/>
      <c r="R2" s="164"/>
    </row>
    <row r="3" spans="1:18" ht="15" customHeight="1">
      <c r="A3" s="164"/>
      <c r="B3" s="444"/>
      <c r="C3" s="444"/>
      <c r="D3" s="444"/>
      <c r="E3" s="444"/>
      <c r="F3" s="444" t="s">
        <v>27</v>
      </c>
      <c r="G3" s="444" t="s">
        <v>241</v>
      </c>
      <c r="H3" s="444" t="s">
        <v>348</v>
      </c>
      <c r="I3" s="444"/>
      <c r="J3" s="444"/>
      <c r="K3" s="444"/>
      <c r="L3" s="444"/>
      <c r="M3" s="444"/>
      <c r="N3" s="444"/>
      <c r="O3" s="269"/>
      <c r="P3" s="269"/>
      <c r="Q3" s="57"/>
      <c r="R3" s="164"/>
    </row>
    <row r="4" spans="1:18" ht="15" customHeight="1" hidden="1">
      <c r="A4" s="164"/>
      <c r="B4" s="444"/>
      <c r="C4" s="444"/>
      <c r="D4" s="444"/>
      <c r="E4" s="444"/>
      <c r="F4" s="444"/>
      <c r="G4" s="444"/>
      <c r="H4" s="270"/>
      <c r="I4" s="271"/>
      <c r="J4" s="271"/>
      <c r="K4" s="271"/>
      <c r="L4" s="271"/>
      <c r="M4" s="271"/>
      <c r="N4" s="272"/>
      <c r="O4" s="269"/>
      <c r="P4" s="269"/>
      <c r="Q4" s="57"/>
      <c r="R4" s="164"/>
    </row>
    <row r="5" spans="1:18" ht="22.5" customHeight="1">
      <c r="A5" s="164"/>
      <c r="B5" s="444"/>
      <c r="C5" s="444"/>
      <c r="D5" s="444"/>
      <c r="E5" s="444"/>
      <c r="F5" s="444"/>
      <c r="G5" s="444"/>
      <c r="H5" s="169" t="s">
        <v>349</v>
      </c>
      <c r="I5" s="169" t="s">
        <v>350</v>
      </c>
      <c r="J5" s="169" t="s">
        <v>351</v>
      </c>
      <c r="K5" s="445" t="s">
        <v>352</v>
      </c>
      <c r="L5" s="445"/>
      <c r="M5" s="445" t="s">
        <v>353</v>
      </c>
      <c r="N5" s="445"/>
      <c r="O5" s="170"/>
      <c r="P5" s="170"/>
      <c r="Q5" s="59"/>
      <c r="R5" s="164"/>
    </row>
    <row r="6" spans="1:18" ht="24" customHeight="1" hidden="1">
      <c r="A6" s="164"/>
      <c r="B6" s="270" t="s">
        <v>31</v>
      </c>
      <c r="C6" s="271"/>
      <c r="D6" s="272"/>
      <c r="E6" s="272"/>
      <c r="F6" s="169" t="s">
        <v>32</v>
      </c>
      <c r="G6" s="169">
        <v>1</v>
      </c>
      <c r="H6" s="169">
        <v>2</v>
      </c>
      <c r="I6" s="169">
        <v>3</v>
      </c>
      <c r="J6" s="169">
        <v>4</v>
      </c>
      <c r="K6" s="169">
        <v>5</v>
      </c>
      <c r="L6" s="169"/>
      <c r="M6" s="169"/>
      <c r="N6" s="169">
        <v>6</v>
      </c>
      <c r="O6" s="170"/>
      <c r="P6" s="170"/>
      <c r="Q6" s="59"/>
      <c r="R6" s="164"/>
    </row>
    <row r="7" spans="1:18" ht="25.5" customHeight="1" hidden="1">
      <c r="A7" s="164"/>
      <c r="B7" s="273" t="s">
        <v>354</v>
      </c>
      <c r="C7" s="273"/>
      <c r="D7" s="273"/>
      <c r="E7" s="273"/>
      <c r="F7" s="169">
        <v>172</v>
      </c>
      <c r="G7" s="274"/>
      <c r="H7" s="274"/>
      <c r="I7" s="274"/>
      <c r="J7" s="274"/>
      <c r="K7" s="274"/>
      <c r="L7" s="274"/>
      <c r="M7" s="274"/>
      <c r="N7" s="274"/>
      <c r="O7" s="275"/>
      <c r="P7" s="275"/>
      <c r="Q7" s="91"/>
      <c r="R7" s="164"/>
    </row>
    <row r="8" spans="1:18" ht="25.5" customHeight="1" hidden="1">
      <c r="A8" s="164"/>
      <c r="B8" s="273" t="s">
        <v>355</v>
      </c>
      <c r="C8" s="273"/>
      <c r="D8" s="273"/>
      <c r="E8" s="273"/>
      <c r="F8" s="169">
        <v>173</v>
      </c>
      <c r="G8" s="274"/>
      <c r="H8" s="274"/>
      <c r="I8" s="274"/>
      <c r="J8" s="274"/>
      <c r="K8" s="274"/>
      <c r="L8" s="274"/>
      <c r="M8" s="274"/>
      <c r="N8" s="274"/>
      <c r="O8" s="275"/>
      <c r="P8" s="275"/>
      <c r="Q8" s="91"/>
      <c r="R8" s="164"/>
    </row>
    <row r="9" spans="1:18" ht="25.5" customHeight="1" hidden="1">
      <c r="A9" s="164"/>
      <c r="B9" s="273" t="s">
        <v>356</v>
      </c>
      <c r="C9" s="273"/>
      <c r="D9" s="273"/>
      <c r="E9" s="273"/>
      <c r="F9" s="169">
        <v>174</v>
      </c>
      <c r="G9" s="274"/>
      <c r="H9" s="274"/>
      <c r="I9" s="274"/>
      <c r="J9" s="274"/>
      <c r="K9" s="274"/>
      <c r="L9" s="274"/>
      <c r="M9" s="274"/>
      <c r="N9" s="274"/>
      <c r="O9" s="275"/>
      <c r="P9" s="275"/>
      <c r="Q9" s="91"/>
      <c r="R9" s="164"/>
    </row>
    <row r="10" spans="1:18" ht="25.5" customHeight="1" hidden="1">
      <c r="A10" s="164"/>
      <c r="B10" s="273"/>
      <c r="C10" s="273"/>
      <c r="D10" s="273"/>
      <c r="E10" s="273"/>
      <c r="F10" s="169"/>
      <c r="G10" s="274"/>
      <c r="H10" s="274"/>
      <c r="I10" s="274"/>
      <c r="J10" s="274"/>
      <c r="K10" s="274"/>
      <c r="L10" s="274"/>
      <c r="M10" s="274"/>
      <c r="N10" s="274"/>
      <c r="O10" s="275"/>
      <c r="P10" s="275"/>
      <c r="Q10" s="91"/>
      <c r="R10" s="164"/>
    </row>
    <row r="11" spans="1:18" ht="25.5" customHeight="1" hidden="1">
      <c r="A11" s="164"/>
      <c r="B11" s="273"/>
      <c r="C11" s="273"/>
      <c r="D11" s="273"/>
      <c r="E11" s="273"/>
      <c r="F11" s="169"/>
      <c r="G11" s="274"/>
      <c r="H11" s="274"/>
      <c r="I11" s="274"/>
      <c r="J11" s="274"/>
      <c r="K11" s="274"/>
      <c r="L11" s="274"/>
      <c r="M11" s="274"/>
      <c r="N11" s="274"/>
      <c r="O11" s="275"/>
      <c r="P11" s="275"/>
      <c r="Q11" s="91"/>
      <c r="R11" s="164"/>
    </row>
    <row r="12" spans="1:18" ht="15.75" customHeight="1">
      <c r="A12" s="164"/>
      <c r="B12" s="446" t="s">
        <v>357</v>
      </c>
      <c r="C12" s="446"/>
      <c r="D12" s="446"/>
      <c r="E12" s="446"/>
      <c r="F12" s="169" t="s">
        <v>32</v>
      </c>
      <c r="G12" s="169">
        <v>1</v>
      </c>
      <c r="H12" s="169">
        <v>2</v>
      </c>
      <c r="I12" s="169">
        <v>3</v>
      </c>
      <c r="J12" s="169">
        <v>4</v>
      </c>
      <c r="K12" s="445">
        <v>5</v>
      </c>
      <c r="L12" s="445"/>
      <c r="M12" s="445">
        <v>6</v>
      </c>
      <c r="N12" s="445"/>
      <c r="O12" s="170"/>
      <c r="P12" s="57"/>
      <c r="Q12" s="276" t="s">
        <v>33</v>
      </c>
      <c r="R12" s="164"/>
    </row>
    <row r="13" spans="1:18" ht="35.25" customHeight="1">
      <c r="A13" s="164"/>
      <c r="B13" s="446" t="s">
        <v>358</v>
      </c>
      <c r="C13" s="446"/>
      <c r="D13" s="446"/>
      <c r="E13" s="446"/>
      <c r="F13" s="169">
        <v>172</v>
      </c>
      <c r="G13" s="277">
        <v>0</v>
      </c>
      <c r="H13" s="277">
        <v>0</v>
      </c>
      <c r="I13" s="277">
        <v>0</v>
      </c>
      <c r="J13" s="277">
        <v>0</v>
      </c>
      <c r="K13" s="447">
        <v>0</v>
      </c>
      <c r="L13" s="447"/>
      <c r="M13" s="447">
        <v>0</v>
      </c>
      <c r="N13" s="447"/>
      <c r="O13" s="278"/>
      <c r="P13" s="92" t="str">
        <f>IF(G13=SUM(H13:N13),"ok","chyba")</f>
        <v>ok</v>
      </c>
      <c r="Q13" s="279" t="s">
        <v>359</v>
      </c>
      <c r="R13" s="164"/>
    </row>
    <row r="14" spans="1:18" ht="30.75" customHeight="1">
      <c r="A14" s="164"/>
      <c r="B14" s="446" t="s">
        <v>360</v>
      </c>
      <c r="C14" s="446"/>
      <c r="D14" s="446"/>
      <c r="E14" s="446"/>
      <c r="F14" s="169">
        <v>173</v>
      </c>
      <c r="G14" s="277">
        <v>0</v>
      </c>
      <c r="H14" s="277">
        <v>0</v>
      </c>
      <c r="I14" s="277">
        <v>0</v>
      </c>
      <c r="J14" s="277">
        <v>0</v>
      </c>
      <c r="K14" s="445" t="s">
        <v>72</v>
      </c>
      <c r="L14" s="445"/>
      <c r="M14" s="445" t="s">
        <v>72</v>
      </c>
      <c r="N14" s="445"/>
      <c r="O14" s="170"/>
      <c r="P14" s="92" t="str">
        <f aca="true" t="shared" si="0" ref="P14:P22">IF(G14=SUM(H14:J14),"ok","chyba")</f>
        <v>ok</v>
      </c>
      <c r="Q14" s="279" t="s">
        <v>361</v>
      </c>
      <c r="R14" s="164"/>
    </row>
    <row r="15" spans="1:18" ht="30.75" customHeight="1">
      <c r="A15" s="164"/>
      <c r="B15" s="446" t="s">
        <v>362</v>
      </c>
      <c r="C15" s="446"/>
      <c r="D15" s="446"/>
      <c r="E15" s="446"/>
      <c r="F15" s="169">
        <v>174</v>
      </c>
      <c r="G15" s="277">
        <v>1</v>
      </c>
      <c r="H15" s="277">
        <v>1</v>
      </c>
      <c r="I15" s="277">
        <v>1</v>
      </c>
      <c r="J15" s="277">
        <v>0</v>
      </c>
      <c r="K15" s="445" t="s">
        <v>72</v>
      </c>
      <c r="L15" s="445"/>
      <c r="M15" s="445" t="s">
        <v>72</v>
      </c>
      <c r="N15" s="445"/>
      <c r="O15" s="170"/>
      <c r="P15" s="92" t="s">
        <v>666</v>
      </c>
      <c r="Q15" s="279" t="s">
        <v>363</v>
      </c>
      <c r="R15" s="164"/>
    </row>
    <row r="16" spans="1:18" ht="30.75" customHeight="1">
      <c r="A16" s="164"/>
      <c r="B16" s="446" t="s">
        <v>364</v>
      </c>
      <c r="C16" s="446"/>
      <c r="D16" s="446"/>
      <c r="E16" s="446"/>
      <c r="F16" s="169">
        <v>175</v>
      </c>
      <c r="G16" s="277">
        <v>14</v>
      </c>
      <c r="H16" s="277">
        <v>14</v>
      </c>
      <c r="I16" s="277">
        <v>0</v>
      </c>
      <c r="J16" s="277">
        <v>0</v>
      </c>
      <c r="K16" s="445" t="s">
        <v>72</v>
      </c>
      <c r="L16" s="445"/>
      <c r="M16" s="445" t="s">
        <v>72</v>
      </c>
      <c r="N16" s="445"/>
      <c r="O16" s="170"/>
      <c r="P16" s="92" t="str">
        <f t="shared" si="0"/>
        <v>ok</v>
      </c>
      <c r="Q16" s="279" t="s">
        <v>365</v>
      </c>
      <c r="R16" s="164"/>
    </row>
    <row r="17" spans="1:18" ht="30.75" customHeight="1">
      <c r="A17" s="164"/>
      <c r="B17" s="446" t="s">
        <v>366</v>
      </c>
      <c r="C17" s="446"/>
      <c r="D17" s="446"/>
      <c r="E17" s="446"/>
      <c r="F17" s="169">
        <v>176</v>
      </c>
      <c r="G17" s="277">
        <v>37</v>
      </c>
      <c r="H17" s="277">
        <v>27</v>
      </c>
      <c r="I17" s="277">
        <v>3</v>
      </c>
      <c r="J17" s="277">
        <v>7</v>
      </c>
      <c r="K17" s="445" t="s">
        <v>72</v>
      </c>
      <c r="L17" s="445"/>
      <c r="M17" s="445" t="s">
        <v>72</v>
      </c>
      <c r="N17" s="445"/>
      <c r="O17" s="170"/>
      <c r="P17" s="92" t="str">
        <f t="shared" si="0"/>
        <v>ok</v>
      </c>
      <c r="Q17" s="279" t="s">
        <v>367</v>
      </c>
      <c r="R17" s="164"/>
    </row>
    <row r="18" spans="1:18" ht="30.75" customHeight="1">
      <c r="A18" s="164"/>
      <c r="B18" s="446" t="s">
        <v>368</v>
      </c>
      <c r="C18" s="446"/>
      <c r="D18" s="446"/>
      <c r="E18" s="446"/>
      <c r="F18" s="169" t="s">
        <v>369</v>
      </c>
      <c r="G18" s="277">
        <v>1</v>
      </c>
      <c r="H18" s="277">
        <v>1</v>
      </c>
      <c r="I18" s="277">
        <v>0</v>
      </c>
      <c r="J18" s="277">
        <v>0</v>
      </c>
      <c r="K18" s="445" t="s">
        <v>72</v>
      </c>
      <c r="L18" s="445"/>
      <c r="M18" s="445" t="s">
        <v>72</v>
      </c>
      <c r="N18" s="445"/>
      <c r="O18" s="170"/>
      <c r="P18" s="92" t="str">
        <f t="shared" si="0"/>
        <v>ok</v>
      </c>
      <c r="Q18" s="279" t="s">
        <v>370</v>
      </c>
      <c r="R18" s="164"/>
    </row>
    <row r="19" spans="1:18" ht="30.75" customHeight="1">
      <c r="A19" s="164"/>
      <c r="B19" s="446" t="s">
        <v>371</v>
      </c>
      <c r="C19" s="446"/>
      <c r="D19" s="446"/>
      <c r="E19" s="446"/>
      <c r="F19" s="169" t="s">
        <v>372</v>
      </c>
      <c r="G19" s="277">
        <v>0</v>
      </c>
      <c r="H19" s="277">
        <v>0</v>
      </c>
      <c r="I19" s="277">
        <v>0</v>
      </c>
      <c r="J19" s="277">
        <v>0</v>
      </c>
      <c r="K19" s="445" t="s">
        <v>72</v>
      </c>
      <c r="L19" s="445"/>
      <c r="M19" s="445" t="s">
        <v>72</v>
      </c>
      <c r="N19" s="445"/>
      <c r="O19" s="170"/>
      <c r="P19" s="92" t="str">
        <f t="shared" si="0"/>
        <v>ok</v>
      </c>
      <c r="Q19" s="279" t="s">
        <v>373</v>
      </c>
      <c r="R19" s="164"/>
    </row>
    <row r="20" spans="1:18" ht="30.75" customHeight="1">
      <c r="A20" s="164"/>
      <c r="B20" s="446" t="s">
        <v>374</v>
      </c>
      <c r="C20" s="446"/>
      <c r="D20" s="446"/>
      <c r="E20" s="446"/>
      <c r="F20" s="169" t="s">
        <v>375</v>
      </c>
      <c r="G20" s="277">
        <v>3</v>
      </c>
      <c r="H20" s="277">
        <v>3</v>
      </c>
      <c r="I20" s="277">
        <v>0</v>
      </c>
      <c r="J20" s="277">
        <v>0</v>
      </c>
      <c r="K20" s="445" t="s">
        <v>72</v>
      </c>
      <c r="L20" s="445"/>
      <c r="M20" s="445" t="s">
        <v>72</v>
      </c>
      <c r="N20" s="445"/>
      <c r="O20" s="170"/>
      <c r="P20" s="92" t="str">
        <f t="shared" si="0"/>
        <v>ok</v>
      </c>
      <c r="Q20" s="279" t="s">
        <v>376</v>
      </c>
      <c r="R20" s="164"/>
    </row>
    <row r="21" spans="1:18" ht="30.75" customHeight="1">
      <c r="A21" s="164"/>
      <c r="B21" s="446" t="s">
        <v>377</v>
      </c>
      <c r="C21" s="446"/>
      <c r="D21" s="446"/>
      <c r="E21" s="446"/>
      <c r="F21" s="169" t="s">
        <v>378</v>
      </c>
      <c r="G21" s="277">
        <v>0</v>
      </c>
      <c r="H21" s="277">
        <v>0</v>
      </c>
      <c r="I21" s="277">
        <v>0</v>
      </c>
      <c r="J21" s="277">
        <v>0</v>
      </c>
      <c r="K21" s="445" t="s">
        <v>72</v>
      </c>
      <c r="L21" s="445"/>
      <c r="M21" s="445" t="s">
        <v>72</v>
      </c>
      <c r="N21" s="445"/>
      <c r="O21" s="170"/>
      <c r="P21" s="92" t="str">
        <f t="shared" si="0"/>
        <v>ok</v>
      </c>
      <c r="Q21" s="279" t="s">
        <v>379</v>
      </c>
      <c r="R21" s="164"/>
    </row>
    <row r="22" spans="1:18" ht="30.75" customHeight="1">
      <c r="A22" s="164"/>
      <c r="B22" s="446" t="s">
        <v>380</v>
      </c>
      <c r="C22" s="446"/>
      <c r="D22" s="446"/>
      <c r="E22" s="446"/>
      <c r="F22" s="169" t="s">
        <v>381</v>
      </c>
      <c r="G22" s="277">
        <v>0</v>
      </c>
      <c r="H22" s="277">
        <v>0</v>
      </c>
      <c r="I22" s="277">
        <v>0</v>
      </c>
      <c r="J22" s="277">
        <v>0</v>
      </c>
      <c r="K22" s="445" t="s">
        <v>72</v>
      </c>
      <c r="L22" s="445"/>
      <c r="M22" s="445" t="s">
        <v>72</v>
      </c>
      <c r="N22" s="445"/>
      <c r="O22" s="170"/>
      <c r="P22" s="92" t="str">
        <f t="shared" si="0"/>
        <v>ok</v>
      </c>
      <c r="Q22" s="279" t="s">
        <v>382</v>
      </c>
      <c r="R22" s="164"/>
    </row>
    <row r="23" spans="1:18" ht="30.75" customHeight="1">
      <c r="A23" s="164"/>
      <c r="B23" s="446" t="s">
        <v>383</v>
      </c>
      <c r="C23" s="446"/>
      <c r="D23" s="446"/>
      <c r="E23" s="446"/>
      <c r="F23" s="169" t="s">
        <v>384</v>
      </c>
      <c r="G23" s="277">
        <v>0</v>
      </c>
      <c r="H23" s="169" t="s">
        <v>72</v>
      </c>
      <c r="I23" s="169" t="s">
        <v>72</v>
      </c>
      <c r="J23" s="277">
        <v>0</v>
      </c>
      <c r="K23" s="447">
        <v>0</v>
      </c>
      <c r="L23" s="447"/>
      <c r="M23" s="447">
        <v>0</v>
      </c>
      <c r="N23" s="447"/>
      <c r="O23" s="278"/>
      <c r="P23" s="92" t="str">
        <f>IF(G23=SUM(J23:N23),"ok","chyba")</f>
        <v>ok</v>
      </c>
      <c r="Q23" s="279" t="s">
        <v>385</v>
      </c>
      <c r="R23" s="164"/>
    </row>
    <row r="24" spans="1:18" ht="30.75" customHeight="1">
      <c r="A24" s="164"/>
      <c r="B24" s="446" t="s">
        <v>386</v>
      </c>
      <c r="C24" s="446"/>
      <c r="D24" s="446"/>
      <c r="E24" s="446"/>
      <c r="F24" s="169" t="s">
        <v>387</v>
      </c>
      <c r="G24" s="277">
        <v>0</v>
      </c>
      <c r="H24" s="169" t="s">
        <v>72</v>
      </c>
      <c r="I24" s="169" t="s">
        <v>72</v>
      </c>
      <c r="J24" s="277">
        <v>0</v>
      </c>
      <c r="K24" s="447">
        <v>0</v>
      </c>
      <c r="L24" s="447"/>
      <c r="M24" s="447">
        <v>0</v>
      </c>
      <c r="N24" s="447"/>
      <c r="O24" s="278"/>
      <c r="P24" s="92" t="str">
        <f>IF(G24=SUM(J24:N24),"ok","chyba")</f>
        <v>ok</v>
      </c>
      <c r="Q24" s="279" t="s">
        <v>388</v>
      </c>
      <c r="R24" s="164"/>
    </row>
    <row r="25" spans="1:18" ht="30.75" customHeight="1">
      <c r="A25" s="164"/>
      <c r="B25" s="446" t="s">
        <v>389</v>
      </c>
      <c r="C25" s="446"/>
      <c r="D25" s="446"/>
      <c r="E25" s="446"/>
      <c r="F25" s="169" t="s">
        <v>390</v>
      </c>
      <c r="G25" s="277">
        <v>0</v>
      </c>
      <c r="H25" s="169" t="s">
        <v>72</v>
      </c>
      <c r="I25" s="169" t="s">
        <v>72</v>
      </c>
      <c r="J25" s="277">
        <v>0</v>
      </c>
      <c r="K25" s="447">
        <v>0</v>
      </c>
      <c r="L25" s="447"/>
      <c r="M25" s="447">
        <v>0</v>
      </c>
      <c r="N25" s="447"/>
      <c r="O25" s="278"/>
      <c r="P25" s="92" t="str">
        <f>IF(G25=SUM(J25:N25),"ok","chyba")</f>
        <v>ok</v>
      </c>
      <c r="Q25" s="279" t="s">
        <v>391</v>
      </c>
      <c r="R25" s="164"/>
    </row>
    <row r="26" spans="1:18" ht="30.75" customHeight="1">
      <c r="A26" s="164"/>
      <c r="B26" s="446" t="s">
        <v>392</v>
      </c>
      <c r="C26" s="446"/>
      <c r="D26" s="446"/>
      <c r="E26" s="446"/>
      <c r="F26" s="169" t="s">
        <v>393</v>
      </c>
      <c r="G26" s="277">
        <v>0</v>
      </c>
      <c r="H26" s="169" t="s">
        <v>72</v>
      </c>
      <c r="I26" s="169" t="s">
        <v>72</v>
      </c>
      <c r="J26" s="277">
        <v>0</v>
      </c>
      <c r="K26" s="447">
        <v>0</v>
      </c>
      <c r="L26" s="447"/>
      <c r="M26" s="447">
        <v>0</v>
      </c>
      <c r="N26" s="447"/>
      <c r="O26" s="278"/>
      <c r="P26" s="92" t="str">
        <f>IF(G26=SUM(J26:N26),"ok","chyba")</f>
        <v>ok</v>
      </c>
      <c r="Q26" s="279" t="s">
        <v>394</v>
      </c>
      <c r="R26" s="164"/>
    </row>
    <row r="27" spans="1:18" ht="30.75" customHeight="1">
      <c r="A27" s="164"/>
      <c r="B27" s="446" t="s">
        <v>395</v>
      </c>
      <c r="C27" s="446"/>
      <c r="D27" s="446"/>
      <c r="E27" s="446"/>
      <c r="F27" s="169" t="s">
        <v>396</v>
      </c>
      <c r="G27" s="277">
        <v>1</v>
      </c>
      <c r="H27" s="169" t="s">
        <v>72</v>
      </c>
      <c r="I27" s="169" t="s">
        <v>72</v>
      </c>
      <c r="J27" s="277">
        <v>0</v>
      </c>
      <c r="K27" s="447">
        <v>0</v>
      </c>
      <c r="L27" s="447"/>
      <c r="M27" s="447">
        <v>1</v>
      </c>
      <c r="N27" s="447"/>
      <c r="O27" s="278"/>
      <c r="P27" s="92" t="str">
        <f>IF(G27=SUM(J27:N27),"ok","chyba")</f>
        <v>ok</v>
      </c>
      <c r="Q27" s="279" t="s">
        <v>397</v>
      </c>
      <c r="R27" s="164"/>
    </row>
    <row r="28" spans="1:18" ht="30.75" customHeight="1">
      <c r="A28" s="164"/>
      <c r="B28" s="446" t="s">
        <v>398</v>
      </c>
      <c r="C28" s="446"/>
      <c r="D28" s="446"/>
      <c r="E28" s="446"/>
      <c r="F28" s="169" t="s">
        <v>399</v>
      </c>
      <c r="G28" s="277">
        <v>0</v>
      </c>
      <c r="H28" s="277">
        <v>0</v>
      </c>
      <c r="I28" s="277">
        <v>0</v>
      </c>
      <c r="J28" s="277">
        <v>0</v>
      </c>
      <c r="K28" s="447">
        <v>0</v>
      </c>
      <c r="L28" s="447"/>
      <c r="M28" s="447">
        <v>0</v>
      </c>
      <c r="N28" s="447"/>
      <c r="O28" s="278"/>
      <c r="P28" s="92" t="str">
        <f>IF(G28=SUM(H28:N28),"ok","chyba")</f>
        <v>ok</v>
      </c>
      <c r="Q28" s="279" t="s">
        <v>400</v>
      </c>
      <c r="R28" s="164"/>
    </row>
    <row r="29" spans="1:18" ht="23.25" customHeight="1" hidden="1">
      <c r="A29" s="164"/>
      <c r="B29" s="280" t="s">
        <v>401</v>
      </c>
      <c r="C29" s="280"/>
      <c r="D29" s="280"/>
      <c r="E29" s="280"/>
      <c r="F29" s="281">
        <v>176</v>
      </c>
      <c r="G29" s="282"/>
      <c r="H29" s="282"/>
      <c r="I29" s="282"/>
      <c r="J29" s="282"/>
      <c r="K29" s="282"/>
      <c r="L29" s="282"/>
      <c r="M29" s="282"/>
      <c r="N29" s="282"/>
      <c r="O29" s="283"/>
      <c r="P29" s="284"/>
      <c r="Q29" s="91"/>
      <c r="R29" s="164"/>
    </row>
    <row r="30" spans="1:18" ht="15" customHeight="1">
      <c r="A30" s="164"/>
      <c r="B30" s="285"/>
      <c r="C30" s="285"/>
      <c r="D30" s="285"/>
      <c r="E30" s="285"/>
      <c r="F30" s="286"/>
      <c r="G30" s="283"/>
      <c r="H30" s="283"/>
      <c r="I30" s="283"/>
      <c r="J30" s="283"/>
      <c r="K30" s="283"/>
      <c r="L30" s="283"/>
      <c r="M30" s="283"/>
      <c r="N30" s="283"/>
      <c r="O30" s="283"/>
      <c r="P30" s="284"/>
      <c r="Q30" s="91"/>
      <c r="R30" s="164"/>
    </row>
    <row r="31" spans="1:18" ht="15" customHeight="1">
      <c r="A31" s="164"/>
      <c r="B31" s="285"/>
      <c r="C31" s="285"/>
      <c r="D31" s="285"/>
      <c r="E31" s="285"/>
      <c r="F31" s="286"/>
      <c r="G31" s="283"/>
      <c r="H31" s="283"/>
      <c r="I31" s="283"/>
      <c r="J31" s="283"/>
      <c r="K31" s="283"/>
      <c r="L31" s="283"/>
      <c r="M31" s="283"/>
      <c r="N31" s="283"/>
      <c r="O31" s="283"/>
      <c r="P31" s="284"/>
      <c r="Q31" s="91"/>
      <c r="R31" s="164"/>
    </row>
    <row r="32" spans="1:18" ht="29.25" customHeight="1">
      <c r="A32" s="164"/>
      <c r="B32" s="267" t="s">
        <v>402</v>
      </c>
      <c r="C32" s="267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287"/>
      <c r="Q32" s="166"/>
      <c r="R32" s="164"/>
    </row>
    <row r="33" spans="1:18" ht="21" customHeight="1">
      <c r="A33" s="164"/>
      <c r="B33" s="356"/>
      <c r="C33" s="356"/>
      <c r="D33" s="356"/>
      <c r="E33" s="356"/>
      <c r="F33" s="356" t="s">
        <v>27</v>
      </c>
      <c r="G33" s="356" t="s">
        <v>58</v>
      </c>
      <c r="H33" s="356"/>
      <c r="I33" s="356" t="s">
        <v>403</v>
      </c>
      <c r="J33" s="356"/>
      <c r="K33" s="356"/>
      <c r="L33" s="449" t="s">
        <v>404</v>
      </c>
      <c r="M33" s="449"/>
      <c r="N33" s="449"/>
      <c r="O33" s="57"/>
      <c r="P33" s="131"/>
      <c r="Q33" s="57"/>
      <c r="R33" s="164"/>
    </row>
    <row r="34" spans="1:18" ht="14.25" customHeight="1">
      <c r="A34" s="164"/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449"/>
      <c r="M34" s="449"/>
      <c r="N34" s="449"/>
      <c r="O34" s="57"/>
      <c r="P34" s="131"/>
      <c r="Q34" s="57"/>
      <c r="R34" s="164"/>
    </row>
    <row r="35" spans="1:18" ht="2.25" customHeight="1" hidden="1">
      <c r="A35" s="164"/>
      <c r="B35" s="356"/>
      <c r="C35" s="356"/>
      <c r="D35" s="356"/>
      <c r="E35" s="356"/>
      <c r="F35" s="356"/>
      <c r="G35" s="356"/>
      <c r="H35" s="356"/>
      <c r="I35" s="356"/>
      <c r="J35" s="356"/>
      <c r="K35" s="356"/>
      <c r="L35" s="288"/>
      <c r="M35" s="288"/>
      <c r="N35" s="289"/>
      <c r="O35" s="173"/>
      <c r="P35" s="290"/>
      <c r="Q35" s="173"/>
      <c r="R35" s="164"/>
    </row>
    <row r="36" spans="1:18" ht="24.75" customHeight="1">
      <c r="A36" s="164"/>
      <c r="B36" s="451" t="s">
        <v>31</v>
      </c>
      <c r="C36" s="451"/>
      <c r="D36" s="451"/>
      <c r="E36" s="291"/>
      <c r="F36" s="292" t="s">
        <v>32</v>
      </c>
      <c r="G36" s="452">
        <v>1</v>
      </c>
      <c r="H36" s="452"/>
      <c r="I36" s="408">
        <v>2</v>
      </c>
      <c r="J36" s="408"/>
      <c r="K36" s="408"/>
      <c r="L36" s="356">
        <v>3</v>
      </c>
      <c r="M36" s="356"/>
      <c r="N36" s="356"/>
      <c r="O36" s="173"/>
      <c r="P36" s="290"/>
      <c r="Q36" s="173"/>
      <c r="R36" s="164"/>
    </row>
    <row r="37" spans="1:18" ht="36.75" customHeight="1">
      <c r="A37" s="164"/>
      <c r="B37" s="404" t="s">
        <v>405</v>
      </c>
      <c r="C37" s="404"/>
      <c r="D37" s="404"/>
      <c r="E37" s="404"/>
      <c r="F37" s="58">
        <v>181</v>
      </c>
      <c r="G37" s="453">
        <v>2419.0499999999997</v>
      </c>
      <c r="H37" s="453"/>
      <c r="I37" s="448">
        <v>583.3</v>
      </c>
      <c r="J37" s="448"/>
      <c r="K37" s="448"/>
      <c r="L37" s="448">
        <v>422.84999999999997</v>
      </c>
      <c r="M37" s="448"/>
      <c r="N37" s="448"/>
      <c r="O37" s="173"/>
      <c r="P37" s="290"/>
      <c r="Q37" s="173"/>
      <c r="R37" s="164"/>
    </row>
    <row r="38" spans="1:18" ht="36.75" customHeight="1">
      <c r="A38" s="164"/>
      <c r="B38" s="404" t="s">
        <v>406</v>
      </c>
      <c r="C38" s="404"/>
      <c r="D38" s="404"/>
      <c r="E38" s="404"/>
      <c r="F38" s="58" t="s">
        <v>407</v>
      </c>
      <c r="G38" s="456">
        <v>2290.9161999999997</v>
      </c>
      <c r="H38" s="456"/>
      <c r="I38" s="356" t="s">
        <v>72</v>
      </c>
      <c r="J38" s="356"/>
      <c r="K38" s="356"/>
      <c r="L38" s="457" t="s">
        <v>72</v>
      </c>
      <c r="M38" s="457"/>
      <c r="N38" s="457"/>
      <c r="O38" s="173"/>
      <c r="P38" s="92" t="str">
        <f>IF(G37&gt;=G38,"ok","chyba")</f>
        <v>ok</v>
      </c>
      <c r="Q38" s="293" t="s">
        <v>408</v>
      </c>
      <c r="R38" s="164"/>
    </row>
    <row r="39" spans="1:18" ht="8.25" customHeight="1">
      <c r="A39" s="164"/>
      <c r="B39" s="294"/>
      <c r="C39" s="294"/>
      <c r="D39" s="294"/>
      <c r="E39" s="294"/>
      <c r="F39" s="294"/>
      <c r="G39" s="295"/>
      <c r="H39" s="295"/>
      <c r="I39" s="295"/>
      <c r="J39" s="295"/>
      <c r="K39" s="295"/>
      <c r="L39" s="295"/>
      <c r="M39" s="295"/>
      <c r="N39" s="295"/>
      <c r="O39" s="59"/>
      <c r="P39" s="112"/>
      <c r="Q39" s="59"/>
      <c r="R39" s="164"/>
    </row>
    <row r="40" spans="1:18" ht="8.25" customHeight="1">
      <c r="A40" s="164"/>
      <c r="B40" s="57"/>
      <c r="C40" s="57"/>
      <c r="D40" s="57"/>
      <c r="E40" s="57"/>
      <c r="F40" s="57"/>
      <c r="G40" s="59"/>
      <c r="H40" s="59"/>
      <c r="I40" s="59"/>
      <c r="J40" s="59"/>
      <c r="K40" s="59"/>
      <c r="L40" s="59"/>
      <c r="M40" s="59"/>
      <c r="N40" s="59"/>
      <c r="O40" s="59"/>
      <c r="P40" s="112"/>
      <c r="Q40" s="59"/>
      <c r="R40" s="164"/>
    </row>
    <row r="41" spans="1:18" ht="8.25" customHeight="1">
      <c r="A41" s="164"/>
      <c r="B41" s="57"/>
      <c r="C41" s="57"/>
      <c r="D41" s="57"/>
      <c r="E41" s="57"/>
      <c r="F41" s="57"/>
      <c r="G41" s="59"/>
      <c r="H41" s="59"/>
      <c r="I41" s="59"/>
      <c r="J41" s="59"/>
      <c r="K41" s="59"/>
      <c r="L41" s="59"/>
      <c r="M41" s="59"/>
      <c r="N41" s="59"/>
      <c r="O41" s="59"/>
      <c r="P41" s="112"/>
      <c r="Q41" s="59"/>
      <c r="R41" s="164"/>
    </row>
    <row r="42" spans="1:18" ht="13.5" customHeight="1">
      <c r="A42" s="164"/>
      <c r="B42" s="57"/>
      <c r="C42" s="57"/>
      <c r="D42" s="57"/>
      <c r="E42" s="57"/>
      <c r="F42" s="57"/>
      <c r="G42" s="59"/>
      <c r="H42" s="59"/>
      <c r="I42" s="59"/>
      <c r="J42" s="59"/>
      <c r="K42" s="59"/>
      <c r="L42" s="59"/>
      <c r="M42" s="59"/>
      <c r="N42" s="59"/>
      <c r="O42" s="59"/>
      <c r="P42" s="112"/>
      <c r="Q42" s="59"/>
      <c r="R42" s="164"/>
    </row>
    <row r="43" spans="1:18" s="296" customFormat="1" ht="13.5" customHeight="1">
      <c r="A43" s="178"/>
      <c r="B43" s="100"/>
      <c r="C43" s="100"/>
      <c r="D43" s="57"/>
      <c r="E43" s="57"/>
      <c r="F43" s="57"/>
      <c r="G43" s="59"/>
      <c r="H43" s="59"/>
      <c r="I43" s="59"/>
      <c r="J43" s="59"/>
      <c r="K43" s="59"/>
      <c r="L43" s="59"/>
      <c r="M43" s="59"/>
      <c r="N43" s="59"/>
      <c r="O43" s="59"/>
      <c r="P43" s="112"/>
      <c r="Q43" s="59"/>
      <c r="R43" s="178"/>
    </row>
    <row r="44" spans="1:18" s="296" customFormat="1" ht="51.75" customHeight="1">
      <c r="A44" s="178"/>
      <c r="B44" s="57"/>
      <c r="C44" s="450"/>
      <c r="D44" s="57"/>
      <c r="E44" s="450"/>
      <c r="F44" s="57"/>
      <c r="G44" s="450"/>
      <c r="H44" s="57"/>
      <c r="I44" s="450"/>
      <c r="J44" s="57"/>
      <c r="K44" s="450"/>
      <c r="L44" s="57"/>
      <c r="M44" s="57"/>
      <c r="N44" s="450"/>
      <c r="O44" s="57"/>
      <c r="P44" s="131"/>
      <c r="Q44" s="297"/>
      <c r="R44" s="178"/>
    </row>
    <row r="45" spans="1:18" s="296" customFormat="1" ht="48.75" customHeight="1">
      <c r="A45" s="178"/>
      <c r="B45" s="57"/>
      <c r="C45" s="450"/>
      <c r="D45" s="57"/>
      <c r="E45" s="450"/>
      <c r="F45" s="57"/>
      <c r="G45" s="450"/>
      <c r="H45" s="57"/>
      <c r="I45" s="450"/>
      <c r="J45" s="57"/>
      <c r="K45" s="450"/>
      <c r="L45" s="57"/>
      <c r="M45" s="57"/>
      <c r="N45" s="450"/>
      <c r="O45" s="57"/>
      <c r="P45" s="131"/>
      <c r="Q45" s="59"/>
      <c r="R45" s="178"/>
    </row>
    <row r="46" spans="1:18" s="296" customFormat="1" ht="15" customHeight="1">
      <c r="A46" s="178"/>
      <c r="B46" s="57"/>
      <c r="C46" s="59"/>
      <c r="D46" s="57"/>
      <c r="E46" s="59"/>
      <c r="F46" s="57"/>
      <c r="G46" s="59"/>
      <c r="H46" s="57"/>
      <c r="I46" s="59"/>
      <c r="J46" s="57"/>
      <c r="K46" s="59"/>
      <c r="L46" s="57"/>
      <c r="M46" s="57"/>
      <c r="N46" s="59"/>
      <c r="O46" s="59"/>
      <c r="P46" s="112"/>
      <c r="Q46" s="59"/>
      <c r="R46" s="178"/>
    </row>
    <row r="47" spans="1:18" s="296" customFormat="1" ht="37.5" customHeight="1">
      <c r="A47" s="178"/>
      <c r="B47" s="98"/>
      <c r="C47" s="59"/>
      <c r="D47" s="98"/>
      <c r="E47" s="59"/>
      <c r="F47" s="98"/>
      <c r="G47" s="59"/>
      <c r="H47" s="98"/>
      <c r="I47" s="59"/>
      <c r="J47" s="98"/>
      <c r="K47" s="59"/>
      <c r="L47" s="98"/>
      <c r="M47" s="98"/>
      <c r="N47" s="59"/>
      <c r="O47" s="59"/>
      <c r="P47" s="112"/>
      <c r="Q47" s="59"/>
      <c r="R47" s="178"/>
    </row>
    <row r="48" spans="1:18" s="296" customFormat="1" ht="37.5" customHeight="1">
      <c r="A48" s="178"/>
      <c r="B48" s="98"/>
      <c r="C48" s="59"/>
      <c r="D48" s="98"/>
      <c r="E48" s="59"/>
      <c r="F48" s="98"/>
      <c r="G48" s="59"/>
      <c r="H48" s="98"/>
      <c r="I48" s="59"/>
      <c r="J48" s="98"/>
      <c r="K48" s="59"/>
      <c r="L48" s="98"/>
      <c r="M48" s="98"/>
      <c r="N48" s="59"/>
      <c r="O48" s="59"/>
      <c r="P48" s="112"/>
      <c r="Q48" s="59"/>
      <c r="R48" s="178"/>
    </row>
    <row r="49" spans="1:18" s="296" customFormat="1" ht="78" customHeight="1">
      <c r="A49" s="178"/>
      <c r="B49" s="98"/>
      <c r="C49" s="59"/>
      <c r="D49" s="98"/>
      <c r="E49" s="59"/>
      <c r="F49" s="98"/>
      <c r="G49" s="59"/>
      <c r="H49" s="98"/>
      <c r="I49" s="59"/>
      <c r="J49" s="98"/>
      <c r="K49" s="59"/>
      <c r="L49" s="98"/>
      <c r="M49" s="98"/>
      <c r="N49" s="59"/>
      <c r="O49" s="59"/>
      <c r="P49" s="112"/>
      <c r="Q49" s="59"/>
      <c r="R49" s="178"/>
    </row>
    <row r="50" spans="1:18" s="296" customFormat="1" ht="78" customHeight="1">
      <c r="A50" s="178"/>
      <c r="B50" s="298"/>
      <c r="C50" s="59"/>
      <c r="D50" s="298"/>
      <c r="E50" s="59"/>
      <c r="F50" s="298"/>
      <c r="G50" s="59"/>
      <c r="H50" s="298"/>
      <c r="I50" s="59"/>
      <c r="J50" s="298"/>
      <c r="K50" s="59"/>
      <c r="L50" s="298"/>
      <c r="M50" s="298"/>
      <c r="N50" s="59"/>
      <c r="O50" s="59"/>
      <c r="P50" s="59"/>
      <c r="Q50" s="59"/>
      <c r="R50" s="178"/>
    </row>
    <row r="51" spans="1:18" s="296" customFormat="1" ht="81.75" customHeight="1">
      <c r="A51" s="178"/>
      <c r="B51" s="98"/>
      <c r="C51" s="59"/>
      <c r="D51" s="98"/>
      <c r="E51" s="59"/>
      <c r="F51" s="98"/>
      <c r="G51" s="59"/>
      <c r="H51" s="98"/>
      <c r="I51" s="59"/>
      <c r="J51" s="98"/>
      <c r="K51" s="59"/>
      <c r="L51" s="98"/>
      <c r="M51" s="98"/>
      <c r="N51" s="59"/>
      <c r="O51" s="59"/>
      <c r="P51" s="59"/>
      <c r="Q51" s="59"/>
      <c r="R51" s="178"/>
    </row>
    <row r="52" spans="1:18" ht="21" customHeight="1">
      <c r="A52" s="164"/>
      <c r="B52" s="454"/>
      <c r="C52" s="454"/>
      <c r="D52" s="454"/>
      <c r="E52" s="454"/>
      <c r="F52" s="454"/>
      <c r="G52" s="454"/>
      <c r="H52" s="454"/>
      <c r="I52" s="454"/>
      <c r="J52" s="454"/>
      <c r="K52" s="454"/>
      <c r="L52" s="454"/>
      <c r="M52" s="454"/>
      <c r="N52" s="454"/>
      <c r="O52" s="299"/>
      <c r="P52" s="299"/>
      <c r="Q52" s="299"/>
      <c r="R52" s="164"/>
    </row>
    <row r="53" spans="1:18" ht="39.75" customHeight="1">
      <c r="A53" s="164"/>
      <c r="B53" s="300" t="s">
        <v>86</v>
      </c>
      <c r="C53" s="100"/>
      <c r="D53" s="59"/>
      <c r="E53" s="59"/>
      <c r="F53" s="59"/>
      <c r="G53" s="59"/>
      <c r="H53" s="91"/>
      <c r="I53" s="91"/>
      <c r="J53" s="91"/>
      <c r="K53" s="91"/>
      <c r="L53" s="91"/>
      <c r="M53" s="91"/>
      <c r="N53" s="301"/>
      <c r="O53" s="301"/>
      <c r="P53" s="301"/>
      <c r="Q53" s="297"/>
      <c r="R53" s="164"/>
    </row>
    <row r="54" spans="1:18" ht="111" customHeight="1">
      <c r="A54" s="164"/>
      <c r="B54" s="455"/>
      <c r="C54" s="455"/>
      <c r="D54" s="455"/>
      <c r="E54" s="455"/>
      <c r="F54" s="455"/>
      <c r="G54" s="455"/>
      <c r="H54" s="455"/>
      <c r="I54" s="455"/>
      <c r="J54" s="455"/>
      <c r="K54" s="455"/>
      <c r="L54" s="455"/>
      <c r="M54" s="455"/>
      <c r="N54" s="455"/>
      <c r="O54" s="160"/>
      <c r="P54" s="160"/>
      <c r="Q54" s="297"/>
      <c r="R54" s="164"/>
    </row>
    <row r="55" spans="1:18" ht="9" customHeight="1">
      <c r="A55" s="164"/>
      <c r="B55" s="454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299"/>
      <c r="P55" s="299"/>
      <c r="Q55" s="298"/>
      <c r="R55" s="164"/>
    </row>
    <row r="65536" ht="12" hidden="1"/>
  </sheetData>
  <sheetProtection selectLockedCells="1" selectUnlockedCells="1"/>
  <mergeCells count="83">
    <mergeCell ref="B52:N52"/>
    <mergeCell ref="B54:N54"/>
    <mergeCell ref="B55:N55"/>
    <mergeCell ref="B38:E38"/>
    <mergeCell ref="G38:H38"/>
    <mergeCell ref="I38:K38"/>
    <mergeCell ref="L38:N38"/>
    <mergeCell ref="C44:C45"/>
    <mergeCell ref="E44:E45"/>
    <mergeCell ref="G44:G45"/>
    <mergeCell ref="I44:I45"/>
    <mergeCell ref="K44:K45"/>
    <mergeCell ref="N44:N45"/>
    <mergeCell ref="B36:D36"/>
    <mergeCell ref="G36:H36"/>
    <mergeCell ref="I36:K36"/>
    <mergeCell ref="L36:N36"/>
    <mergeCell ref="B37:E37"/>
    <mergeCell ref="G37:H37"/>
    <mergeCell ref="I37:K37"/>
    <mergeCell ref="L37:N37"/>
    <mergeCell ref="B28:E28"/>
    <mergeCell ref="K28:L28"/>
    <mergeCell ref="M28:N28"/>
    <mergeCell ref="B33:E35"/>
    <mergeCell ref="F33:F35"/>
    <mergeCell ref="G33:H35"/>
    <mergeCell ref="I33:K35"/>
    <mergeCell ref="L33:N34"/>
    <mergeCell ref="B26:E26"/>
    <mergeCell ref="K26:L26"/>
    <mergeCell ref="M26:N26"/>
    <mergeCell ref="B27:E27"/>
    <mergeCell ref="K27:L27"/>
    <mergeCell ref="M27:N27"/>
    <mergeCell ref="B24:E24"/>
    <mergeCell ref="K24:L24"/>
    <mergeCell ref="M24:N24"/>
    <mergeCell ref="B25:E25"/>
    <mergeCell ref="K25:L25"/>
    <mergeCell ref="M25:N25"/>
    <mergeCell ref="B22:E22"/>
    <mergeCell ref="K22:L22"/>
    <mergeCell ref="M22:N22"/>
    <mergeCell ref="B23:E23"/>
    <mergeCell ref="K23:L23"/>
    <mergeCell ref="M23:N23"/>
    <mergeCell ref="B20:E20"/>
    <mergeCell ref="K20:L20"/>
    <mergeCell ref="M20:N20"/>
    <mergeCell ref="B21:E21"/>
    <mergeCell ref="K21:L21"/>
    <mergeCell ref="M21:N21"/>
    <mergeCell ref="B18:E18"/>
    <mergeCell ref="K18:L18"/>
    <mergeCell ref="M18:N18"/>
    <mergeCell ref="B19:E19"/>
    <mergeCell ref="K19:L19"/>
    <mergeCell ref="M19:N19"/>
    <mergeCell ref="B16:E16"/>
    <mergeCell ref="K16:L16"/>
    <mergeCell ref="M16:N16"/>
    <mergeCell ref="B17:E17"/>
    <mergeCell ref="K17:L17"/>
    <mergeCell ref="M17:N17"/>
    <mergeCell ref="B14:E14"/>
    <mergeCell ref="K14:L14"/>
    <mergeCell ref="M14:N14"/>
    <mergeCell ref="B15:E15"/>
    <mergeCell ref="K15:L15"/>
    <mergeCell ref="M15:N15"/>
    <mergeCell ref="B12:E12"/>
    <mergeCell ref="K12:L12"/>
    <mergeCell ref="M12:N12"/>
    <mergeCell ref="B13:E13"/>
    <mergeCell ref="K13:L13"/>
    <mergeCell ref="M13:N13"/>
    <mergeCell ref="B3:E5"/>
    <mergeCell ref="F3:F5"/>
    <mergeCell ref="G3:G5"/>
    <mergeCell ref="H3:N3"/>
    <mergeCell ref="K5:L5"/>
    <mergeCell ref="M5:N5"/>
  </mergeCells>
  <conditionalFormatting sqref="P13:P20">
    <cfRule type="cellIs" priority="1" dxfId="1" operator="equal" stopIfTrue="1">
      <formula>"chyba"</formula>
    </cfRule>
  </conditionalFormatting>
  <conditionalFormatting sqref="P21">
    <cfRule type="cellIs" priority="2" dxfId="1" operator="equal" stopIfTrue="1">
      <formula>"chyba"</formula>
    </cfRule>
  </conditionalFormatting>
  <conditionalFormatting sqref="P22">
    <cfRule type="cellIs" priority="3" dxfId="1" operator="equal" stopIfTrue="1">
      <formula>"chyba"</formula>
    </cfRule>
  </conditionalFormatting>
  <conditionalFormatting sqref="P23:P28">
    <cfRule type="cellIs" priority="4" dxfId="1" operator="equal" stopIfTrue="1">
      <formula>"chyba"</formula>
    </cfRule>
  </conditionalFormatting>
  <conditionalFormatting sqref="P38">
    <cfRule type="cellIs" priority="5" dxfId="0" operator="equal" stopIfTrue="1">
      <formula>"chyba"</formula>
    </cfRule>
  </conditionalFormatting>
  <dataValidations count="3">
    <dataValidation type="whole" allowBlank="1" showErrorMessage="1" errorTitle="Pozor!" error="Vkládejte pouze číselné hodnoty!" sqref="C47:C48 E47:E48 G47:G48 I47:I48 K47:K48 N47:P48">
      <formula1>0</formula1>
      <formula2>9999999</formula2>
    </dataValidation>
    <dataValidation type="whole" allowBlank="1" showErrorMessage="1" errorTitle="Pozor!" error="Vkládejte pouze číselné hodnoty!" sqref="G7:P11 G12:M28 G29:P29">
      <formula1>0</formula1>
      <formula2>99999999</formula2>
    </dataValidation>
    <dataValidation allowBlank="1" showErrorMessage="1" errorTitle="Pozor!" error="Vkládejte pouze číselné hodnoty!" sqref="G37 I37 L37:M37">
      <formula1>0</formula1>
      <formula2>0</formula2>
    </dataValidation>
  </dataValidations>
  <printOptions horizontalCentered="1"/>
  <pageMargins left="0.19652777777777777" right="0.19652777777777777" top="0.39375" bottom="0.19652777777777777" header="0.5118055555555555" footer="0.5118055555555555"/>
  <pageSetup horizontalDpi="300" verticalDpi="3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9">
      <selection activeCell="A48" sqref="A48"/>
    </sheetView>
  </sheetViews>
  <sheetFormatPr defaultColWidth="9.625" defaultRowHeight="12.75"/>
  <cols>
    <col min="1" max="1" width="112.125" style="302" customWidth="1"/>
    <col min="2" max="16384" width="9.625" style="303" customWidth="1"/>
  </cols>
  <sheetData>
    <row r="1" ht="15.75">
      <c r="A1" s="304" t="s">
        <v>409</v>
      </c>
    </row>
    <row r="2" ht="18">
      <c r="A2" s="305"/>
    </row>
    <row r="3" ht="18">
      <c r="A3" s="305" t="s">
        <v>410</v>
      </c>
    </row>
    <row r="4" ht="18">
      <c r="A4" s="305"/>
    </row>
    <row r="5" ht="15">
      <c r="A5" s="306"/>
    </row>
    <row r="6" ht="15.75">
      <c r="A6" s="307" t="s">
        <v>26</v>
      </c>
    </row>
    <row r="7" ht="15">
      <c r="A7" s="308" t="s">
        <v>411</v>
      </c>
    </row>
    <row r="8" ht="15">
      <c r="A8" s="308" t="s">
        <v>412</v>
      </c>
    </row>
    <row r="9" ht="15">
      <c r="A9" s="308" t="s">
        <v>413</v>
      </c>
    </row>
    <row r="10" spans="1:4" ht="15">
      <c r="A10" s="308" t="s">
        <v>414</v>
      </c>
      <c r="D10" s="309"/>
    </row>
    <row r="11" ht="15">
      <c r="A11" s="308" t="s">
        <v>415</v>
      </c>
    </row>
    <row r="12" ht="15">
      <c r="A12" s="308" t="s">
        <v>416</v>
      </c>
    </row>
    <row r="13" ht="15">
      <c r="A13" s="308" t="s">
        <v>417</v>
      </c>
    </row>
    <row r="14" ht="15">
      <c r="A14" s="308" t="s">
        <v>418</v>
      </c>
    </row>
    <row r="15" ht="15">
      <c r="A15" s="308" t="s">
        <v>419</v>
      </c>
    </row>
    <row r="16" ht="15">
      <c r="A16" s="308" t="s">
        <v>420</v>
      </c>
    </row>
    <row r="17" ht="15">
      <c r="A17" s="308" t="s">
        <v>421</v>
      </c>
    </row>
    <row r="18" ht="15">
      <c r="A18" s="308" t="s">
        <v>422</v>
      </c>
    </row>
    <row r="19" ht="15">
      <c r="A19" s="308" t="s">
        <v>423</v>
      </c>
    </row>
    <row r="20" ht="15">
      <c r="A20" s="308" t="s">
        <v>424</v>
      </c>
    </row>
    <row r="21" ht="15">
      <c r="A21" s="308" t="s">
        <v>425</v>
      </c>
    </row>
    <row r="22" ht="15">
      <c r="A22" s="308" t="s">
        <v>426</v>
      </c>
    </row>
    <row r="23" ht="15">
      <c r="A23" s="308"/>
    </row>
    <row r="24" ht="15">
      <c r="A24" s="308"/>
    </row>
    <row r="25" ht="15.75">
      <c r="A25" s="310" t="s">
        <v>427</v>
      </c>
    </row>
    <row r="26" ht="15">
      <c r="A26" s="308" t="s">
        <v>428</v>
      </c>
    </row>
    <row r="27" ht="15">
      <c r="A27" s="308" t="s">
        <v>429</v>
      </c>
    </row>
    <row r="28" ht="15">
      <c r="A28" s="308" t="s">
        <v>430</v>
      </c>
    </row>
    <row r="29" ht="15">
      <c r="A29" s="308" t="s">
        <v>431</v>
      </c>
    </row>
    <row r="30" ht="15">
      <c r="A30" s="308" t="s">
        <v>432</v>
      </c>
    </row>
    <row r="31" ht="15">
      <c r="A31" s="308" t="s">
        <v>433</v>
      </c>
    </row>
    <row r="32" ht="15">
      <c r="A32" s="308" t="s">
        <v>434</v>
      </c>
    </row>
    <row r="33" ht="15">
      <c r="A33" s="308" t="s">
        <v>435</v>
      </c>
    </row>
    <row r="34" ht="15">
      <c r="A34" s="308" t="s">
        <v>436</v>
      </c>
    </row>
    <row r="35" ht="15">
      <c r="A35" s="308" t="s">
        <v>437</v>
      </c>
    </row>
    <row r="36" ht="15">
      <c r="A36" s="308" t="s">
        <v>438</v>
      </c>
    </row>
    <row r="37" ht="15">
      <c r="A37" s="308" t="s">
        <v>439</v>
      </c>
    </row>
    <row r="38" ht="15">
      <c r="A38" s="308" t="s">
        <v>440</v>
      </c>
    </row>
    <row r="39" ht="15">
      <c r="A39" s="308" t="s">
        <v>441</v>
      </c>
    </row>
    <row r="40" ht="15">
      <c r="A40" s="308" t="s">
        <v>442</v>
      </c>
    </row>
    <row r="41" ht="15">
      <c r="A41" s="308" t="s">
        <v>443</v>
      </c>
    </row>
    <row r="42" ht="15">
      <c r="A42" s="311" t="s">
        <v>444</v>
      </c>
    </row>
    <row r="43" ht="15">
      <c r="A43" s="312" t="s">
        <v>445</v>
      </c>
    </row>
    <row r="44" ht="15">
      <c r="A44" s="312" t="s">
        <v>446</v>
      </c>
    </row>
    <row r="45" ht="15">
      <c r="A45" s="312" t="s">
        <v>447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4">
      <selection activeCell="B11" sqref="B11"/>
    </sheetView>
  </sheetViews>
  <sheetFormatPr defaultColWidth="9.00390625" defaultRowHeight="12.75"/>
  <cols>
    <col min="1" max="1" width="104.25390625" style="0" customWidth="1"/>
  </cols>
  <sheetData>
    <row r="1" ht="15">
      <c r="A1" s="304" t="s">
        <v>448</v>
      </c>
    </row>
    <row r="3" ht="15">
      <c r="A3" s="310"/>
    </row>
    <row r="4" ht="14.25">
      <c r="A4" s="308"/>
    </row>
    <row r="5" ht="15">
      <c r="A5" s="310" t="s">
        <v>449</v>
      </c>
    </row>
    <row r="6" ht="14.25">
      <c r="A6" s="308" t="s">
        <v>450</v>
      </c>
    </row>
    <row r="7" ht="14.25">
      <c r="A7" s="308" t="s">
        <v>451</v>
      </c>
    </row>
    <row r="8" ht="14.25">
      <c r="A8" s="308" t="s">
        <v>452</v>
      </c>
    </row>
    <row r="9" ht="14.25">
      <c r="A9" s="308" t="s">
        <v>453</v>
      </c>
    </row>
    <row r="10" ht="14.25">
      <c r="A10" s="308" t="s">
        <v>454</v>
      </c>
    </row>
    <row r="11" ht="14.25">
      <c r="A11" s="308" t="s">
        <v>455</v>
      </c>
    </row>
    <row r="12" ht="14.25">
      <c r="A12" s="308" t="s">
        <v>456</v>
      </c>
    </row>
    <row r="13" ht="14.25">
      <c r="A13" s="308" t="s">
        <v>457</v>
      </c>
    </row>
    <row r="14" ht="12.75" customHeight="1">
      <c r="A14" s="308" t="s">
        <v>458</v>
      </c>
    </row>
    <row r="15" ht="12.75" customHeight="1">
      <c r="A15" s="313"/>
    </row>
    <row r="16" ht="13.5" customHeight="1">
      <c r="A16" s="313"/>
    </row>
    <row r="17" ht="15">
      <c r="A17" s="310" t="s">
        <v>67</v>
      </c>
    </row>
    <row r="18" ht="14.25">
      <c r="A18" s="308" t="s">
        <v>459</v>
      </c>
    </row>
    <row r="19" ht="14.25">
      <c r="A19" s="308" t="s">
        <v>460</v>
      </c>
    </row>
    <row r="20" ht="14.25">
      <c r="A20" s="308" t="s">
        <v>461</v>
      </c>
    </row>
    <row r="21" ht="14.25">
      <c r="A21" s="308" t="s">
        <v>462</v>
      </c>
    </row>
    <row r="22" ht="14.25">
      <c r="A22" s="308" t="s">
        <v>463</v>
      </c>
    </row>
    <row r="23" ht="14.25">
      <c r="A23" s="308" t="s">
        <v>464</v>
      </c>
    </row>
    <row r="24" ht="14.25">
      <c r="A24" s="308" t="s">
        <v>465</v>
      </c>
    </row>
    <row r="25" ht="14.25">
      <c r="A25" s="308" t="s">
        <v>466</v>
      </c>
    </row>
    <row r="26" ht="14.25">
      <c r="A26" s="308" t="s">
        <v>467</v>
      </c>
    </row>
    <row r="27" ht="14.25">
      <c r="A27" s="308" t="s">
        <v>468</v>
      </c>
    </row>
    <row r="28" ht="14.25">
      <c r="A28" s="308" t="s">
        <v>469</v>
      </c>
    </row>
    <row r="29" ht="14.25">
      <c r="A29" s="308" t="s">
        <v>470</v>
      </c>
    </row>
    <row r="30" ht="14.25">
      <c r="A30" s="308" t="s">
        <v>471</v>
      </c>
    </row>
    <row r="31" ht="14.25">
      <c r="A31" s="308" t="s">
        <v>472</v>
      </c>
    </row>
    <row r="32" ht="14.25">
      <c r="A32" s="308" t="s">
        <v>473</v>
      </c>
    </row>
    <row r="33" ht="14.25">
      <c r="A33" s="308" t="s">
        <v>474</v>
      </c>
    </row>
    <row r="34" ht="14.25">
      <c r="A34" s="308" t="s">
        <v>475</v>
      </c>
    </row>
    <row r="35" ht="14.25">
      <c r="A35" s="308" t="s">
        <v>476</v>
      </c>
    </row>
    <row r="36" ht="14.25">
      <c r="A36" s="308" t="s">
        <v>477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 Zuzana (MPSV)</dc:creator>
  <cp:keywords/>
  <dc:description/>
  <cp:lastModifiedBy>Nová Zuzana ing.</cp:lastModifiedBy>
  <cp:lastPrinted>2015-02-10T14:23:20Z</cp:lastPrinted>
  <dcterms:created xsi:type="dcterms:W3CDTF">2015-02-27T08:54:07Z</dcterms:created>
  <dcterms:modified xsi:type="dcterms:W3CDTF">2015-04-09T10:57:24Z</dcterms:modified>
  <cp:category/>
  <cp:version/>
  <cp:contentType/>
  <cp:contentStatus/>
</cp:coreProperties>
</file>