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</sheets>
  <definedNames>
    <definedName name="_xlnm.Print_Area" localSheetId="3">'Strana4'!$B$2:$O$69</definedName>
  </definedNames>
  <calcPr fullCalcOnLoad="1"/>
</workbook>
</file>

<file path=xl/sharedStrings.xml><?xml version="1.0" encoding="utf-8"?>
<sst xmlns="http://schemas.openxmlformats.org/spreadsheetml/2006/main" count="619" uniqueCount="468">
  <si>
    <t>Ministerstvo práce a sociálních věcí</t>
  </si>
  <si>
    <t>Schváleno ČSÚ pro MPSV</t>
  </si>
  <si>
    <t>č. 89/1995 Sb., o státní statistické službě, ve znění</t>
  </si>
  <si>
    <t>pozdějších předpisů.</t>
  </si>
  <si>
    <t>IČO</t>
  </si>
  <si>
    <t>a</t>
  </si>
  <si>
    <t>b</t>
  </si>
  <si>
    <t>Číslo řádku</t>
  </si>
  <si>
    <t>x</t>
  </si>
  <si>
    <t xml:space="preserve">Kraj: </t>
  </si>
  <si>
    <t xml:space="preserve">  ROČNÍ VÝKAZ</t>
  </si>
  <si>
    <t xml:space="preserve">  o výkonu sociálně právní ochrany dětí</t>
  </si>
  <si>
    <t>Evidovaný počet případů rodin z předchozího roku</t>
  </si>
  <si>
    <t>Evidovaný počet případů ke konci roku</t>
  </si>
  <si>
    <t>Rejstřík Om</t>
  </si>
  <si>
    <t>Rejstřík Nom</t>
  </si>
  <si>
    <t>II. Umísťování dětí a mladistvých do náhradní rodinné, ústavní a ochranné výchovy</t>
  </si>
  <si>
    <t>Počet dětí celkem</t>
  </si>
  <si>
    <t>c</t>
  </si>
  <si>
    <t>III. Klienti kurátora pro mládež</t>
  </si>
  <si>
    <t>z toho dívek</t>
  </si>
  <si>
    <t>mladistvých</t>
  </si>
  <si>
    <t>děti do 15 let</t>
  </si>
  <si>
    <t>Klienti kurátora pro mládež</t>
  </si>
  <si>
    <t>Děti s nařízenou ústavní výchovou a uloženou ochrannou výchovou, které nebyly umístěny do ústavní péče</t>
  </si>
  <si>
    <t>Ve sledovaném roce bylo umístěno na základě rozhodnutí do</t>
  </si>
  <si>
    <t>V (MPSV) 20-01</t>
  </si>
  <si>
    <t>dětí</t>
  </si>
  <si>
    <t>Celkem</t>
  </si>
  <si>
    <t>V. Rodinné zázemí klientů kurátora pro mládež</t>
  </si>
  <si>
    <t>Ústavní výchova</t>
  </si>
  <si>
    <t>Ostatní</t>
  </si>
  <si>
    <t>Rodina s druhem (družkou)</t>
  </si>
  <si>
    <t>Nová rodina</t>
  </si>
  <si>
    <t>Neúplná rodina</t>
  </si>
  <si>
    <t>Úplná rodina</t>
  </si>
  <si>
    <t>VI. Náhradní rodinná péče</t>
  </si>
  <si>
    <t>A. Pěstounská péče a poručenství</t>
  </si>
  <si>
    <t>jinak</t>
  </si>
  <si>
    <t>zletilostí dítěte</t>
  </si>
  <si>
    <t>pěstouna</t>
  </si>
  <si>
    <t>celkem</t>
  </si>
  <si>
    <t>Počet umístěných dětí za sledovaný rok</t>
  </si>
  <si>
    <t>z toho zdravotně postižených</t>
  </si>
  <si>
    <t>ve sledovaném roce ubylo</t>
  </si>
  <si>
    <t>ve sledovaném roce přibylo</t>
  </si>
  <si>
    <t>cizí</t>
  </si>
  <si>
    <t>jiný příbuzní</t>
  </si>
  <si>
    <t>prarodiče</t>
  </si>
  <si>
    <t>Vztah k dítěti</t>
  </si>
  <si>
    <t>První kontakt s dítětem za sledovaný rok</t>
  </si>
  <si>
    <t>Počet podaných žádostí o NRP</t>
  </si>
  <si>
    <t>91a</t>
  </si>
  <si>
    <t>Trestná činnost</t>
  </si>
  <si>
    <t>Přestupky</t>
  </si>
  <si>
    <t>Výchovné problémy</t>
  </si>
  <si>
    <t>Dohledy</t>
  </si>
  <si>
    <t>Návrh na předběžné opatření</t>
  </si>
  <si>
    <t>Návrh na ústavní výchovu</t>
  </si>
  <si>
    <t>Počet pěstounských rodin</t>
  </si>
  <si>
    <t>Žadatelé o osvojení</t>
  </si>
  <si>
    <t>Žadatelé o pěstounskou péči</t>
  </si>
  <si>
    <t>Číslo
řádku</t>
  </si>
  <si>
    <t>VII. Sledování výchovy a výkonu dohledu</t>
  </si>
  <si>
    <t>Počet dětí k 31.12.</t>
  </si>
  <si>
    <t>Počet návštěv</t>
  </si>
  <si>
    <t>99a</t>
  </si>
  <si>
    <t>99b</t>
  </si>
  <si>
    <t>VIII. A Evidenční údaje</t>
  </si>
  <si>
    <t>103a</t>
  </si>
  <si>
    <t>106a</t>
  </si>
  <si>
    <t>106b</t>
  </si>
  <si>
    <t>106c</t>
  </si>
  <si>
    <t>106d</t>
  </si>
  <si>
    <t>106e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</si>
  <si>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</si>
  <si>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</si>
  <si>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</si>
  <si>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</si>
  <si>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</si>
  <si>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</si>
  <si>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</si>
  <si>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</si>
  <si>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</si>
  <si>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109b</t>
  </si>
  <si>
    <t>109c</t>
  </si>
  <si>
    <t>V ústavní a ochranné výchově</t>
  </si>
  <si>
    <t>Ve výkonu vazby nebo výkonu trestu odnětí svobody</t>
  </si>
  <si>
    <t>soudem</t>
  </si>
  <si>
    <t>omezení rodičovské zodpovědnosti</t>
  </si>
  <si>
    <t>zbavení rodičovské zodpovědnosti</t>
  </si>
  <si>
    <t>pozastavení rodičovské zodpovědnosti</t>
  </si>
  <si>
    <t>napomenutí</t>
  </si>
  <si>
    <t>dohled</t>
  </si>
  <si>
    <t>nařízení ústavní výchovy</t>
  </si>
  <si>
    <t>zrušení ústavní výchovy</t>
  </si>
  <si>
    <t>určení nezájmu rodičů o dítě</t>
  </si>
  <si>
    <t>z toho</t>
  </si>
  <si>
    <t>soudem vyhověno</t>
  </si>
  <si>
    <t>soudem zamítnuto</t>
  </si>
  <si>
    <t>prodloužení ústavní výchovy</t>
  </si>
  <si>
    <t>prodloužení ochranné výchovy</t>
  </si>
  <si>
    <t>upuštění od výkonu ochranné výchovy</t>
  </si>
  <si>
    <t>propuštění z ochranné výchovy</t>
  </si>
  <si>
    <t>podmíněné propuštění mimo výchovné zařízení při uložené ochranné výchově</t>
  </si>
  <si>
    <t>určení otcovství</t>
  </si>
  <si>
    <t>Podané návrhy (podněty) soudu na</t>
  </si>
  <si>
    <t>Podané podněty (oznámení) policii na</t>
  </si>
  <si>
    <t>Přijetí souhlasu rodičů k osvojení</t>
  </si>
  <si>
    <t>Počet soudních jednání, ve kterých sociální pracovníci zastupovali nezletilé děti</t>
  </si>
  <si>
    <t>Počet případů</t>
  </si>
  <si>
    <t>Výchovná opatření</t>
  </si>
  <si>
    <t>omezení</t>
  </si>
  <si>
    <t>112a</t>
  </si>
  <si>
    <t>112b</t>
  </si>
  <si>
    <t>112c</t>
  </si>
  <si>
    <t>112d</t>
  </si>
  <si>
    <t>112e</t>
  </si>
  <si>
    <t>112f</t>
  </si>
  <si>
    <t>112g</t>
  </si>
  <si>
    <t>Rozhodnutí o povinnosti využít pomoci poradenského zařízení</t>
  </si>
  <si>
    <t>Pomoc dětem ve zvláštních případech</t>
  </si>
  <si>
    <t>Zajišťování návratu dětí z ciziny</t>
  </si>
  <si>
    <t>IX. Poradenská a výchovná činnost</t>
  </si>
  <si>
    <t>Počet účastníků</t>
  </si>
  <si>
    <t>přednášek ve školách</t>
  </si>
  <si>
    <t>dalších akcí</t>
  </si>
  <si>
    <t>kurzů</t>
  </si>
  <si>
    <t>Číslo řádků</t>
  </si>
  <si>
    <t>Počet</t>
  </si>
  <si>
    <t>113a</t>
  </si>
  <si>
    <t>Poradenská činnost</t>
  </si>
  <si>
    <t>Příprava budoucích osvojitelů a pěstounů</t>
  </si>
  <si>
    <t>Počet zařízení</t>
  </si>
  <si>
    <t>Zařízení odbor.poradenství pro péči o děti</t>
  </si>
  <si>
    <t>Zařízení sociálně výchovné činnosti</t>
  </si>
  <si>
    <t>Zařízení pro děti vyžadující okamžitou pomoc</t>
  </si>
  <si>
    <t>Výchovně rekreační tábory</t>
  </si>
  <si>
    <t>Zařízení pro výkon PP</t>
  </si>
  <si>
    <t>rodič</t>
  </si>
  <si>
    <t>člen rodiny</t>
  </si>
  <si>
    <t>jiná osoba</t>
  </si>
  <si>
    <t>Kurátoři pro mládež</t>
  </si>
  <si>
    <t>základní</t>
  </si>
  <si>
    <t>SS sociálně právní</t>
  </si>
  <si>
    <t>jiné střední</t>
  </si>
  <si>
    <t>vyšší odborně-sociálně právní</t>
  </si>
  <si>
    <t>jiné vyšší odborné</t>
  </si>
  <si>
    <t>vysokoškolské</t>
  </si>
  <si>
    <t>vysokoškolské-sociálně právní</t>
  </si>
  <si>
    <t>Vzdělání zaměstnanců</t>
  </si>
  <si>
    <t>Zneužívání dítěte k fyzickým pracím (§28 odst.1f) zákona o přestupcích)</t>
  </si>
  <si>
    <t>Odesláno dne</t>
  </si>
  <si>
    <t>Telefon</t>
  </si>
  <si>
    <t xml:space="preserve">za rok </t>
  </si>
  <si>
    <t>z toho živých případů</t>
  </si>
  <si>
    <t>77a</t>
  </si>
  <si>
    <t>89a</t>
  </si>
  <si>
    <t>89b</t>
  </si>
  <si>
    <t xml:space="preserve">Pěstounská péče </t>
  </si>
  <si>
    <t>Poručenství</t>
  </si>
  <si>
    <t>Pěstounská péče a poručenství celkem</t>
  </si>
  <si>
    <t>z toho cizinec s hlášeným pobytem na území ČR</t>
  </si>
  <si>
    <t>k 1. 1. sledovaného roku</t>
  </si>
  <si>
    <t>Nad jejichž výchovou byl stanoven dohled</t>
  </si>
  <si>
    <t>OSPOD sleduje děti</t>
  </si>
  <si>
    <t>109d</t>
  </si>
  <si>
    <t>z toho majetkovým opatrovníkem</t>
  </si>
  <si>
    <t xml:space="preserve">Orgán sociálně právní ochrany ustanoven opatrovníkem </t>
  </si>
  <si>
    <t>Jednání u jiných institucí, ve kterých sociální pracovníci zastupovali nezletilé dítě</t>
  </si>
  <si>
    <t>Vykonané návštěvy sociálních pracovníků v rodině</t>
  </si>
  <si>
    <t>v rámci OSPOD</t>
  </si>
  <si>
    <t>mimo OSPOD</t>
  </si>
  <si>
    <t>OSPOD</t>
  </si>
  <si>
    <t>Email</t>
  </si>
  <si>
    <t>osvojení</t>
  </si>
  <si>
    <t>73a</t>
  </si>
  <si>
    <t>84a</t>
  </si>
  <si>
    <t>Pěstounská péče</t>
  </si>
  <si>
    <t>D. Žadatelé o náhradní rodinnou péči</t>
  </si>
  <si>
    <t>7 a více</t>
  </si>
  <si>
    <t>Počet rodin</t>
  </si>
  <si>
    <t>99c</t>
  </si>
  <si>
    <t>V péči jiných fyzických osob než rodičů</t>
  </si>
  <si>
    <t>přeměna ochranné výchovy v ústavní výchovu</t>
  </si>
  <si>
    <t>178a</t>
  </si>
  <si>
    <t>179a</t>
  </si>
  <si>
    <t>180a</t>
  </si>
  <si>
    <t>XIII. Děti s nařízenou ústavní výchovou nebo uloženou ochrannou výchovou umístěné v ústavních zařízeních</t>
  </si>
  <si>
    <t>z toho ve sledovaném roce byla ukončena ÚV nebo OV z důvodu</t>
  </si>
  <si>
    <t>umístění do NRP</t>
  </si>
  <si>
    <t>návratu do původní rodiny</t>
  </si>
  <si>
    <t>Počet umístěných dětí celkem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</si>
  <si>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</si>
  <si>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</si>
  <si>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</si>
  <si>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</si>
  <si>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</si>
  <si>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</si>
  <si>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</si>
  <si>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</si>
  <si>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</si>
  <si>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 xml:space="preserve">Nahlášeno případů </t>
  </si>
  <si>
    <t xml:space="preserve">z toho </t>
  </si>
  <si>
    <t>do 1 roku</t>
  </si>
  <si>
    <t>od 1 roku do 3 let</t>
  </si>
  <si>
    <t>od 3 do 6 let</t>
  </si>
  <si>
    <t>od 6 do 15 let</t>
  </si>
  <si>
    <t>od 15 do 18 let</t>
  </si>
  <si>
    <t>ZP</t>
  </si>
  <si>
    <t>jednorázově</t>
  </si>
  <si>
    <t>opakovaně</t>
  </si>
  <si>
    <t>Oznamovatel</t>
  </si>
  <si>
    <t>matka</t>
  </si>
  <si>
    <t>otec</t>
  </si>
  <si>
    <t>dítě samo</t>
  </si>
  <si>
    <t>sourozenec</t>
  </si>
  <si>
    <t>jiný příbuzný</t>
  </si>
  <si>
    <t>cizí osoba</t>
  </si>
  <si>
    <t>zdrav. zařízení</t>
  </si>
  <si>
    <t>škola</t>
  </si>
  <si>
    <t>policie</t>
  </si>
  <si>
    <t>NNO</t>
  </si>
  <si>
    <t xml:space="preserve">anonym </t>
  </si>
  <si>
    <t xml:space="preserve">jiný </t>
  </si>
  <si>
    <t>Sociální prostředí dítěte</t>
  </si>
  <si>
    <t>úplná rodina</t>
  </si>
  <si>
    <t>neúplná rodina bez matky</t>
  </si>
  <si>
    <t>neúplná rodina bez otce</t>
  </si>
  <si>
    <t>doplněná rodina o matku</t>
  </si>
  <si>
    <t>doplněná rodina o otce</t>
  </si>
  <si>
    <t>náhradní rodina</t>
  </si>
  <si>
    <t>ústavní péče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</si>
  <si>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</si>
  <si>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</si>
  <si>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</si>
  <si>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</si>
  <si>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 xml:space="preserve">umístění dítěte do azylového centra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</si>
  <si>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</si>
  <si>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</si>
  <si>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</si>
  <si>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</si>
  <si>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</si>
  <si>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</si>
  <si>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</si>
  <si>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Zneužívající nebo týrající osoba</t>
  </si>
  <si>
    <t xml:space="preserve">oba rodiče </t>
  </si>
  <si>
    <t>partner matky</t>
  </si>
  <si>
    <t>partnerka otce</t>
  </si>
  <si>
    <t>prarodič</t>
  </si>
  <si>
    <t>nevlastní sourozenec</t>
  </si>
  <si>
    <t xml:space="preserve">Postih zneužívající nebo týrající osoby </t>
  </si>
  <si>
    <t>sankce v přestupk. řízení</t>
  </si>
  <si>
    <t>podnět na zahájení TS</t>
  </si>
  <si>
    <t>zahájeno TS</t>
  </si>
  <si>
    <t>odloženo TS</t>
  </si>
  <si>
    <t xml:space="preserve">odsouzení </t>
  </si>
  <si>
    <t>jiná zodpovědná osoba (učitel, vychovatel)</t>
  </si>
  <si>
    <t>181a</t>
  </si>
  <si>
    <t>z toho kumulovaná místa</t>
  </si>
  <si>
    <t>Popis chyby</t>
  </si>
  <si>
    <t>Řádek 71: Sloupec 4 by měl být roven nebo menší než sloupec 3.</t>
  </si>
  <si>
    <t>Řádek 73: Sloupec 2 musí být roven nebo menší než sloupec 1.</t>
  </si>
  <si>
    <t>Řádek 73a: Sloupec 2 musí být roven nebo menší než sloupec 1.</t>
  </si>
  <si>
    <t>Řádek 74: Sloupec 2 musí být roven nebo menší než sloupec 1.</t>
  </si>
  <si>
    <t>Řádek 75: Sloupec 2 musí být roven nebo menší než sloupec 1.</t>
  </si>
  <si>
    <t>Řádek 76: Sloupec 2 musí být roven nebo menší než sloupec 1.</t>
  </si>
  <si>
    <t>Řádek 77: Sloupec 2 musí být roven nebo menší než sloupec 1.</t>
  </si>
  <si>
    <t>Řádek 77a: Sloupec 2 musí být roven nebo menší než sloupec 1.</t>
  </si>
  <si>
    <t>Řádek 78: Sloupec 2 musí být roven nebo menší než sloupec 1.</t>
  </si>
  <si>
    <t>Řádek 79: Sloupec 4 musí být roven nebo vetší než sloupec 5.</t>
  </si>
  <si>
    <t>Řádek 79: Sloupec 2 musí být roven nebo vetší než sloupec 3.</t>
  </si>
  <si>
    <t>Řádek 79: Sloupec 1 se musí rovnat součtu sloupců 2 a 4.</t>
  </si>
  <si>
    <t>90a</t>
  </si>
  <si>
    <t>Řádek 81: Součet sl. 2 a 4 musí být roven sl. 1.</t>
  </si>
  <si>
    <t>Řádek 82: Sloupec 4 musí být roven sloupci 1.</t>
  </si>
  <si>
    <t>Řádek 83: Součet sl. 2 a 4 musí být roven sl. 1.</t>
  </si>
  <si>
    <t>Řádek 84: Součet sl. 2 a 4 musí být roven sl. 1.</t>
  </si>
  <si>
    <t>Řádek 84a: Součet sl. 2 a 4 musí být roven sl. 1.</t>
  </si>
  <si>
    <t>z toho zrušená na návrh (podnět)</t>
  </si>
  <si>
    <t>Řádek 90: Součet sloupců 1 a 2 mínus sloupec 3 musí být roven sloupci 4.</t>
  </si>
  <si>
    <t>O něž ve věznici pečuje odsouzená nebo obviněná žena</t>
  </si>
  <si>
    <t>Řádek 109a musí být roven nebo menší než ř. 109.</t>
  </si>
  <si>
    <t xml:space="preserve">Součet řádků 106d a 106e by se měl rovnat řádku 106c. </t>
  </si>
  <si>
    <t>Zřizovatel</t>
  </si>
  <si>
    <t>krajský úřad</t>
  </si>
  <si>
    <t>obec</t>
  </si>
  <si>
    <t>nestátní organizace</t>
  </si>
  <si>
    <t xml:space="preserve">Součet řádků 112b, 112c, 112d by měl být roven nebo menší než řádek 112a. </t>
  </si>
  <si>
    <t>Řádek 118: Součet sloupců 4, 5 a 6 se musí rovnat sloupci 1.</t>
  </si>
  <si>
    <t>Řádek 173: Součet sloupců 2, 3 a 4 se musí rovnat sloupci 1.</t>
  </si>
  <si>
    <t>Řádek 174: Součet sloupců 2, 3 a 4 se musí rovnat sloupci 1.</t>
  </si>
  <si>
    <t>Řádek 175: Součet sloupců 2, 3 a 4 se musí rovnat sloupci 1.</t>
  </si>
  <si>
    <t>Řádek 176: Součet sloupců 2, 3 a 4 se musí rovnat sloupci 1.</t>
  </si>
  <si>
    <t>Řádek 181a musí být roven nebo menší než ř. 181.</t>
  </si>
  <si>
    <t>XI.A. Týrané a zneužívané děti</t>
  </si>
  <si>
    <t>XI.A. Pokračování oddílu - Týrané a zneužívané děti</t>
  </si>
  <si>
    <t>Počet klientů  /  účastníků</t>
  </si>
  <si>
    <t>1) součet sloupců 1, 3, 5, 7 a 9 se musí rovnat sl. 11</t>
  </si>
  <si>
    <t>Při vyplňování tabulky nutno dodržet tyto vztahy:</t>
  </si>
  <si>
    <t>ochranné výchovy (§ 22 zákona č. 218/2003 Sb.)</t>
  </si>
  <si>
    <t>celkem k 31. 12. sledovaného roku</t>
  </si>
  <si>
    <t>Počet dětí svěřených do pěstounské péče v rodině</t>
  </si>
  <si>
    <t xml:space="preserve">Ochrana důvěrnosti údajů je zaručena zákonem </t>
  </si>
  <si>
    <t>Zánik pěstounské péče a poručenství</t>
  </si>
  <si>
    <t>Počet evidovaných</t>
  </si>
  <si>
    <t>Řádek 88: Součet sloupců 1 až 6 musí být roven řádku 79, sl. 1.</t>
  </si>
  <si>
    <t>Počet dětí v PP a poručenství k 31.12.</t>
  </si>
  <si>
    <t>z toho zdravotně postižených dětí</t>
  </si>
  <si>
    <t>Spis předán jinému ObÚ</t>
  </si>
  <si>
    <t>nevyřízených k 1.1.</t>
  </si>
  <si>
    <t>nevyřízených k 31.12.</t>
  </si>
  <si>
    <t>podaných za sledovaný rok</t>
  </si>
  <si>
    <t>2) součet řádků 119 až 123 se musí rovnat součtu řádků 127 až 138 v jednotlivých sloupcích</t>
  </si>
  <si>
    <t>4) součet sloupců 2, 4, 6, 8 a 10 se musí rovnat sl. 12</t>
  </si>
  <si>
    <t>5) Sloupce 11 a 12 obsahují v elektronické formě (Excel) již předdefinovaný součet</t>
  </si>
  <si>
    <t>Vaše poznámky a připomínky:</t>
  </si>
  <si>
    <t>3) součet řádků 119 až 123 se musí rovnat součtu řádků 139 až 145 v jednotlivých sloupcích</t>
  </si>
  <si>
    <t>89c</t>
  </si>
  <si>
    <t>89d</t>
  </si>
  <si>
    <t>C. Počet pěstounských rodin vzhledem k počtu dětí</t>
  </si>
  <si>
    <t>Vykonané návštěvy sociálních pracovníků v ústavním zařízení</t>
  </si>
  <si>
    <t>Vykonané návštěvy sociálních pracovníků v zařízení pro děti vyžadující okamžitou pomoc</t>
  </si>
  <si>
    <t>112h</t>
  </si>
  <si>
    <t>Počet intervencí</t>
  </si>
  <si>
    <t>3a</t>
  </si>
  <si>
    <t>těhotenství</t>
  </si>
  <si>
    <t>155a</t>
  </si>
  <si>
    <t>právnická osoba</t>
  </si>
  <si>
    <t>Pachatel přestupku nebo jiného správního deliktu</t>
  </si>
  <si>
    <t>podnikající FO</t>
  </si>
  <si>
    <t>XI.B. Přestupky a jiné správní delikty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</si>
  <si>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</si>
  <si>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</si>
  <si>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</si>
  <si>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</si>
  <si>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</si>
  <si>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</si>
  <si>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</si>
  <si>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</si>
  <si>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</si>
  <si>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</si>
  <si>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</si>
  <si>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>176i</t>
  </si>
  <si>
    <t xml:space="preserve">                                            a</t>
  </si>
  <si>
    <t>Pořádkové pokuty podle § 53 odst. 5 zákona č. 359/1999 Sb. (dále jen ZSPOD)</t>
  </si>
  <si>
    <t>v rámci Programu statistických zjišťování na rok 2007.</t>
  </si>
  <si>
    <t xml:space="preserve">Krajské úřady, statutární města a obce vyplněný výkaz </t>
  </si>
  <si>
    <t>111a</t>
  </si>
  <si>
    <t>111b</t>
  </si>
  <si>
    <t>111c</t>
  </si>
  <si>
    <t>111d</t>
  </si>
  <si>
    <t>Počet dětí v PP a poručenství k 1. 1.</t>
  </si>
  <si>
    <t>z toho pěstounská péče na přechodnou dobu</t>
  </si>
  <si>
    <t>z toho v osobní péči poručníka</t>
  </si>
  <si>
    <t>Řádek 89: Součet sloupců 1, 2 mínus součet sloupců 6, 7, 8, 9 a 10 se musí rovnat sloupci 4.</t>
  </si>
  <si>
    <t>Řádek 89a: Součet sloupců 1, 2 mínus součet sloupců 6, 7, 8, 9 a 10 se musí rovnat sloupci 4.</t>
  </si>
  <si>
    <t>Řádek 89b: Součet sloupců 1, 2 mínus součet sloupců 6, 7, 8, 9 a 10 se musí rovnat sloupci 4.</t>
  </si>
  <si>
    <t>Řádek 72: Sloupec 4 by měl být roven nebo menší než sloupec 3.</t>
  </si>
  <si>
    <t>Sloupec 6 obsahuje v elektronické formě (Excel) již předdefinovaný součet</t>
  </si>
  <si>
    <r>
      <t>Řádek 172: Součet sloupců 2 až 6 se musí rovnat sloupci 1</t>
    </r>
    <r>
      <rPr>
        <sz val="9"/>
        <rFont val="Times New Roman CE"/>
        <family val="1"/>
      </rPr>
      <t>.</t>
    </r>
  </si>
  <si>
    <t>176j</t>
  </si>
  <si>
    <t>Řádek 172: Součet sloupců 2 až 6 se musí rovnat sloupci 1.</t>
  </si>
  <si>
    <t>Řádek 173: Součet sloupců 2 až 6 se musí rovnat sloupci 1.</t>
  </si>
  <si>
    <t>Řádek 174: Součet sloupců 2 až 6 se musí rovnat sloupci 1.</t>
  </si>
  <si>
    <t>Řádek 175: Součet sloupců 2 až 6 se musí rovnat sloupci 1.</t>
  </si>
  <si>
    <t>Řádek 176: Součet sloupců 2 až 6 se musí rovnat sloupci 1.</t>
  </si>
  <si>
    <t>Řádek 176a: Součet sloupců 2 až 6 se musí rovnat sloupci 1.</t>
  </si>
  <si>
    <t>Řádek 176b: Součet sloupců 2 až 6 se musí rovnat sloupci 1.</t>
  </si>
  <si>
    <t>Řádek 176c: Součet sloupců 2 až 6 se musí rovnat sloupci 1.</t>
  </si>
  <si>
    <t>Řádek 176d: Součet sloupců 2 až 6 se musí rovnat sloupci 1.</t>
  </si>
  <si>
    <t>Řádek 176e: Součet sloupců 2 až 6 se musí rovnat sloupci 1.</t>
  </si>
  <si>
    <t>Řádek 176f: Součet sloupců 2 až 6 se musí rovnat sloupci 1.</t>
  </si>
  <si>
    <t>Řádek 176g: Součet sloupců 2 až 6 se musí rovnat sloupci 1.</t>
  </si>
  <si>
    <t>Řádek 176h: Součet sloupců 2 až 6 se musí rovnat sloupci 1.</t>
  </si>
  <si>
    <t>Řádek 176i: Součet sloupců 2 až 6 se musí rovnat sloupci 1.</t>
  </si>
  <si>
    <t>Řádek 176j: Součet sloupců 2 až 6 se musí rovnat sloupci 1.</t>
  </si>
  <si>
    <t>Přestupek podle § 59 odst. 1 písm. d) ZSPOD a jiný správní delikt podle § 59f odst. 1 písm. b) ZSPOD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</si>
  <si>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</si>
  <si>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</si>
  <si>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</si>
  <si>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</si>
  <si>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59a odst. 1 písm. a) ZSPOD</t>
  </si>
  <si>
    <t>Přestupek podle § 59 odst. 1 písm. i) ZSPOD</t>
  </si>
  <si>
    <t>Přestupek podle § 59a odst. 1 písm. b) ZSPOD</t>
  </si>
  <si>
    <t>Přestupek podle § 59b odst. 1 písm. b) ZSPOD a jiný správní delikt podle § 59g odst. 1 písm. b) ZSPOD</t>
  </si>
  <si>
    <t>Přestupek podle § 59e odst. 1 ZSPOD a jiný správní delikt podle § 59k odst. 1</t>
  </si>
  <si>
    <t>Správní delikt podle § 59j odst. 1 ZSPOD</t>
  </si>
  <si>
    <t>Přestupek podle § 59d odst. 1 ZSPOD a jiný správní delikt podle § 59i odst. 1 ZSPOD</t>
  </si>
  <si>
    <t>Přestupek podle § 59c odst. 1 ZSPOD a jiný správní delikt podle § 59h odst. 1ZSPOD</t>
  </si>
  <si>
    <t>Přestupek podle § 59b odst. 1 písm. c) ZSPOD a jiný správní delikt podle § 59g odst. 1 písm. c) ZSPOD</t>
  </si>
  <si>
    <t>Přestupek podle § 59b odst. 1 písm. a) ZSPOD a jiný správní delikt podle § 59g odst. 1 písm. a) ZSPOD</t>
  </si>
  <si>
    <t>Řádek 181 obsahuje v elektronické verzi (Excel) předdefinované součty</t>
  </si>
  <si>
    <t>Razítko</t>
  </si>
  <si>
    <t>Podpis vedoucího zpravodajské jednotky</t>
  </si>
  <si>
    <t>zletilostí</t>
  </si>
  <si>
    <t>Řádek 184 obsahuje v elektronické verzi (Excel) předdefinované součty</t>
  </si>
  <si>
    <t>laskavě doručí po skončení roku do 15.2.2008 MPSV.</t>
  </si>
  <si>
    <t>Údaje se zjišťují pro potřebu MPSV.</t>
  </si>
  <si>
    <t>Za ochranu důvěrnosti údajů zodpovídá MPSV.</t>
  </si>
  <si>
    <t>péče budoucích osvojitelů (§ 19, odst.1a) zákona o SPO)</t>
  </si>
  <si>
    <t>péče jiných občanů než rodičů ( §45, odst.1 ZR)</t>
  </si>
  <si>
    <t>ústavní výchovy (§ 46, odst.1 ZR)</t>
  </si>
  <si>
    <t>péče budoucích pěstounů (§ 19, odst.1b) zákona o SPO)</t>
  </si>
  <si>
    <t>péče zařízení pro děti vyžadující okamžitou pomoc (§ 46, odst. 1 ZR)</t>
  </si>
  <si>
    <t>z toho do 15 roků</t>
  </si>
  <si>
    <t>vydání předběžného opatření podle § 76a OSŘ celkem</t>
  </si>
  <si>
    <t>zanedbání povinné výživy (§ 213 TZ)</t>
  </si>
  <si>
    <t>ublížení na zdraví (§ 221 TZ)</t>
  </si>
  <si>
    <t>Orgán sociálně právní ochrany ustanoven poručníkem podle § 79 odst.3 ZR</t>
  </si>
  <si>
    <t>Orgán sociálně právní ochrany ustanoven opatrovníkem podle § 45 odst.2 TŘ</t>
  </si>
  <si>
    <t>Kapacita zařízení</t>
  </si>
  <si>
    <t>X. A Zařízení sociálně právní ochrany k 31.12.</t>
  </si>
  <si>
    <t>Výkaz vyplnil</t>
  </si>
  <si>
    <t>Počet umístěných dětí            s nařízenou ÚV</t>
  </si>
  <si>
    <t>Počet dětí umístěných           s uloženou OV</t>
  </si>
  <si>
    <t>Počet případů rodin zaevidovaných                za sledovaný rok</t>
  </si>
  <si>
    <t>Žadatelé podle § 78 zákona o rodině</t>
  </si>
  <si>
    <t>Počet zaměstnanců celkem</t>
  </si>
  <si>
    <t>ČV 172/07 ze dne 23. 10. 2006</t>
  </si>
  <si>
    <t>Opatření uložená dětem mladším 15 let</t>
  </si>
  <si>
    <t>84b</t>
  </si>
  <si>
    <t>Vykonané návštěvy sociálních pracovníků ve věznici</t>
  </si>
  <si>
    <t>Počet ústních jednání v řízení o přestupku proti mladistvému</t>
  </si>
  <si>
    <t>110a</t>
  </si>
  <si>
    <t>Počet jednání u orgánů činných v trestním řízení, kterých se sociální pracovníci zúčastnili jako přibrané oso</t>
  </si>
  <si>
    <t>by</t>
  </si>
  <si>
    <t>Počet jednání u orgánů činných v trestním řízení, kterých se sociální pracovníci zúčastnili jako přibrané osoby</t>
  </si>
  <si>
    <t>110b</t>
  </si>
  <si>
    <t>z toho rozhodnutí uložená v případě, že rodiče nejsou schopni řešit problémy spojené s výchovou dítěte</t>
  </si>
  <si>
    <t>Rozhodnutí o příspěvku na úhradu pobytu a péče poskytované v zařízení pro děti vyžadující okamžitou p</t>
  </si>
  <si>
    <t>Rozhodnutí o příspěvku na úhradu pobytu a péče poskytované v zařízení pro děti vyžadující okamžitou pomoc</t>
  </si>
  <si>
    <t>Rozhodnutí o odmítnutí žádosti o nahlédnutí do spisové dokumentace</t>
  </si>
  <si>
    <t>Řádek 117: Součet sloupců 4, 5 a 6 se musí rovnat sloupci 1</t>
  </si>
  <si>
    <t>Řádek 116: Součet sloupců 4, 5 a 6 se musí rovnat sloupci 1</t>
  </si>
  <si>
    <t xml:space="preserve">Řádek 115: Součet sloupců 4, 5 a 6 se musí rovnat sloupci 1. </t>
  </si>
  <si>
    <r>
      <t>Řádek 114: Součet sloupců 4, 5 a 6 se musí rovnat sloupci 1.</t>
    </r>
    <r>
      <rPr>
        <sz val="9"/>
        <color indexed="10"/>
        <rFont val="Times New Roman CE"/>
        <family val="1"/>
      </rPr>
      <t xml:space="preserve"> </t>
    </r>
  </si>
  <si>
    <t>obecním úřadem</t>
  </si>
  <si>
    <t>nezjištěno</t>
  </si>
  <si>
    <t>126a</t>
  </si>
  <si>
    <t>I. Počty případů evidovaných orgánem sociálně-právní ochrany dětí</t>
  </si>
  <si>
    <t>Vykonané návštěvy rodičů dítěte, kterému byla nařízení ústavní výchova nebo uložena ochranná výchova</t>
  </si>
  <si>
    <t>111e</t>
  </si>
  <si>
    <t>XII. Stav zaměstnanců orgánu sociálně-právní ochrany dětí k 31. 12.</t>
  </si>
  <si>
    <t>IV. Klienti řešení kurátorem pro mládež</t>
  </si>
  <si>
    <t>B. Pěstounské rodiny</t>
  </si>
  <si>
    <t>VIII. B Rozhodovací činnost obecního úřadu</t>
  </si>
  <si>
    <t>112j</t>
  </si>
  <si>
    <t>112k</t>
  </si>
  <si>
    <t>112i</t>
  </si>
  <si>
    <t>akcí zajišťovaných pověřenými osobami</t>
  </si>
  <si>
    <t>Počet případů k 31.12.</t>
  </si>
  <si>
    <t>ohrožování výchovy mládeže (§ 217 TZ)</t>
  </si>
  <si>
    <t>111f</t>
  </si>
  <si>
    <t>Vykonané návštěvy sociálních pracovníků v ostatních zařízeních</t>
  </si>
  <si>
    <t>Řádek 84b: Sloupec 1 musí být roven sloupci 2.</t>
  </si>
  <si>
    <t>Řádek 85: Součet sl. 2 a 4 musí být roven sl. 1</t>
  </si>
  <si>
    <t>Řádek 86: Součet sl. 2 a 4 musí být roven sl. 2</t>
  </si>
  <si>
    <t>Řádek 89c: Součet sloupců 1, 2 mínus součet sloupců 6, 7, 8, 9 a 10 se musí rovnat sloupci 4.</t>
  </si>
  <si>
    <t>Řádek 89d: Součet sloupců 1, 2 mínus součet sloupců 6, 7, 8, 9 a 10 se musí rovnat sloupci 4.</t>
  </si>
  <si>
    <t>Sloupec 1: řádek 89 se rovná součtu řádků 89a a 89c</t>
  </si>
  <si>
    <t>Sloupec 4: řádek 89 se rovná součtu řádků 89a a 89c</t>
  </si>
  <si>
    <t>Sloupec 2: řádek 89 se rovná součtu řádků 89a a 89c</t>
  </si>
  <si>
    <t>Řádek 89 již v excelovské verzi obsahuje předdefinované součty.</t>
  </si>
  <si>
    <t>Řádek 96 již v excelovské verzi obsahuje předdefinované součty.</t>
  </si>
  <si>
    <t>Uložená výchovná opatření mladistvým</t>
  </si>
  <si>
    <t>166a</t>
  </si>
  <si>
    <t/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</si>
</sst>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1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b/>
      <sz val="13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3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color indexed="10"/>
      <name val="Times New Roman CE"/>
      <family val="1"/>
    </font>
    <font>
      <b/>
      <sz val="10"/>
      <color indexed="8"/>
      <name val="Times New Roman"/>
      <family val="1"/>
    </font>
    <font>
      <b/>
      <sz val="10"/>
      <color indexed="8"/>
      <name val="Arial CE"/>
      <family val="0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0"/>
    </font>
    <font>
      <sz val="9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53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top"/>
      <protection/>
    </xf>
    <xf numFmtId="0" fontId="2" fillId="2" borderId="0" xfId="0" applyFont="1" applyFill="1" applyAlignment="1" applyProtection="1">
      <alignment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2" borderId="4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right" vertical="center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/>
      <protection/>
    </xf>
    <xf numFmtId="0" fontId="13" fillId="2" borderId="4" xfId="0" applyFont="1" applyFill="1" applyBorder="1" applyAlignment="1" applyProtection="1">
      <alignment horizontal="center" vertical="center" wrapText="1"/>
      <protection/>
    </xf>
    <xf numFmtId="0" fontId="13" fillId="2" borderId="13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shrinkToFi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center" wrapText="1"/>
      <protection/>
    </xf>
    <xf numFmtId="0" fontId="0" fillId="2" borderId="0" xfId="0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wrapText="1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8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wrapText="1"/>
      <protection/>
    </xf>
    <xf numFmtId="0" fontId="4" fillId="2" borderId="1" xfId="0" applyFont="1" applyFill="1" applyBorder="1" applyAlignment="1" applyProtection="1">
      <alignment wrapText="1"/>
      <protection/>
    </xf>
    <xf numFmtId="0" fontId="19" fillId="2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vertical="center" wrapText="1"/>
      <protection/>
    </xf>
    <xf numFmtId="0" fontId="19" fillId="2" borderId="1" xfId="0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/>
      <protection/>
    </xf>
    <xf numFmtId="0" fontId="18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20" fillId="2" borderId="0" xfId="0" applyFont="1" applyFill="1" applyAlignment="1" applyProtection="1">
      <alignment vertical="center"/>
      <protection/>
    </xf>
    <xf numFmtId="0" fontId="19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9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wrapText="1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/>
    </xf>
    <xf numFmtId="0" fontId="7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2" borderId="1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left" vertical="top" wrapText="1"/>
      <protection/>
    </xf>
    <xf numFmtId="0" fontId="0" fillId="3" borderId="0" xfId="0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3" fillId="2" borderId="0" xfId="0" applyFont="1" applyFill="1" applyBorder="1" applyAlignment="1" applyProtection="1">
      <alignment vertical="center" wrapText="1"/>
      <protection/>
    </xf>
    <xf numFmtId="0" fontId="7" fillId="2" borderId="0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13" fillId="2" borderId="12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22" fillId="2" borderId="1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left" wrapText="1"/>
    </xf>
    <xf numFmtId="0" fontId="22" fillId="2" borderId="1" xfId="0" applyFont="1" applyFill="1" applyBorder="1" applyAlignment="1" applyProtection="1">
      <alignment horizontal="left" vertical="center" wrapText="1"/>
      <protection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left" vertical="center" wrapText="1"/>
      <protection/>
    </xf>
    <xf numFmtId="0" fontId="22" fillId="2" borderId="0" xfId="0" applyFont="1" applyFill="1" applyBorder="1" applyAlignment="1" applyProtection="1">
      <alignment horizontal="center" vertical="center"/>
      <protection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>
      <alignment horizontal="left" wrapText="1"/>
    </xf>
    <xf numFmtId="0" fontId="4" fillId="2" borderId="7" xfId="0" applyFont="1" applyFill="1" applyBorder="1" applyAlignment="1" applyProtection="1">
      <alignment horizontal="left" vertical="center"/>
      <protection/>
    </xf>
    <xf numFmtId="0" fontId="26" fillId="2" borderId="1" xfId="0" applyFont="1" applyFill="1" applyBorder="1" applyAlignment="1" applyProtection="1">
      <alignment horizontal="center" vertical="center"/>
      <protection/>
    </xf>
    <xf numFmtId="0" fontId="26" fillId="3" borderId="1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/>
    </xf>
    <xf numFmtId="0" fontId="26" fillId="2" borderId="3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wrapText="1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9" fillId="3" borderId="1" xfId="0" applyFont="1" applyFill="1" applyBorder="1" applyAlignment="1" applyProtection="1">
      <alignment horizontal="center" vertical="center"/>
      <protection locked="0"/>
    </xf>
    <xf numFmtId="2" fontId="26" fillId="2" borderId="12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28" fillId="2" borderId="19" xfId="0" applyFont="1" applyFill="1" applyBorder="1" applyAlignment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>
      <alignment/>
    </xf>
    <xf numFmtId="0" fontId="17" fillId="2" borderId="8" xfId="0" applyFont="1" applyFill="1" applyBorder="1" applyAlignment="1" applyProtection="1">
      <alignment horizontal="left" vertical="top" wrapText="1"/>
      <protection/>
    </xf>
    <xf numFmtId="0" fontId="17" fillId="2" borderId="9" xfId="0" applyFont="1" applyFill="1" applyBorder="1" applyAlignment="1" applyProtection="1">
      <alignment horizontal="left" vertical="top" wrapText="1"/>
      <protection/>
    </xf>
    <xf numFmtId="0" fontId="14" fillId="2" borderId="10" xfId="0" applyFont="1" applyFill="1" applyBorder="1" applyAlignment="1">
      <alignment/>
    </xf>
    <xf numFmtId="0" fontId="25" fillId="2" borderId="0" xfId="0" applyFont="1" applyFill="1" applyAlignment="1" applyProtection="1">
      <alignment horizontal="left"/>
      <protection/>
    </xf>
    <xf numFmtId="0" fontId="26" fillId="2" borderId="0" xfId="0" applyFont="1" applyFill="1" applyAlignment="1" applyProtection="1">
      <alignment horizontal="center" vertical="center"/>
      <protection/>
    </xf>
    <xf numFmtId="0" fontId="26" fillId="2" borderId="3" xfId="0" applyFont="1" applyFill="1" applyBorder="1" applyAlignment="1" applyProtection="1">
      <alignment horizontal="center" vertical="center" wrapText="1"/>
      <protection/>
    </xf>
    <xf numFmtId="0" fontId="26" fillId="2" borderId="15" xfId="0" applyFont="1" applyFill="1" applyBorder="1" applyAlignment="1" applyProtection="1">
      <alignment horizontal="center" vertical="center" wrapText="1"/>
      <protection/>
    </xf>
    <xf numFmtId="0" fontId="26" fillId="2" borderId="6" xfId="0" applyFont="1" applyFill="1" applyBorder="1" applyAlignment="1" applyProtection="1">
      <alignment horizontal="center" vertical="center" wrapText="1"/>
      <protection/>
    </xf>
    <xf numFmtId="0" fontId="26" fillId="2" borderId="1" xfId="0" applyFont="1" applyFill="1" applyBorder="1" applyAlignment="1" applyProtection="1">
      <alignment horizontal="left" vertical="center" wrapText="1"/>
      <protection/>
    </xf>
    <xf numFmtId="0" fontId="0" fillId="2" borderId="12" xfId="0" applyFill="1" applyBorder="1" applyAlignment="1">
      <alignment horizontal="center" wrapText="1"/>
    </xf>
    <xf numFmtId="0" fontId="4" fillId="2" borderId="12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6" fillId="3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0" fontId="13" fillId="3" borderId="1" xfId="0" applyFont="1" applyFill="1" applyBorder="1" applyAlignment="1" applyProtection="1">
      <alignment horizontal="center" vertical="center"/>
      <protection locked="0"/>
    </xf>
    <xf numFmtId="49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4" fillId="2" borderId="2" xfId="0" applyFont="1" applyFill="1" applyBorder="1" applyAlignment="1" applyProtection="1">
      <alignment horizontal="left" vertical="center"/>
      <protection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vertical="center"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26" fillId="2" borderId="3" xfId="0" applyFont="1" applyFill="1" applyBorder="1" applyAlignment="1" applyProtection="1">
      <alignment vertical="center"/>
      <protection/>
    </xf>
    <xf numFmtId="0" fontId="26" fillId="2" borderId="3" xfId="0" applyFont="1" applyFill="1" applyBorder="1" applyAlignment="1" applyProtection="1">
      <alignment horizontal="left" vertical="center" wrapText="1"/>
      <protection/>
    </xf>
    <xf numFmtId="0" fontId="25" fillId="2" borderId="0" xfId="0" applyFont="1" applyFill="1" applyAlignment="1" applyProtection="1">
      <alignment/>
      <protection/>
    </xf>
    <xf numFmtId="0" fontId="23" fillId="2" borderId="0" xfId="0" applyFont="1" applyFill="1" applyAlignment="1" applyProtection="1">
      <alignment/>
      <protection/>
    </xf>
    <xf numFmtId="0" fontId="28" fillId="2" borderId="14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26" fillId="2" borderId="15" xfId="0" applyFont="1" applyFill="1" applyBorder="1" applyAlignment="1" applyProtection="1">
      <alignment horizontal="left" vertical="center"/>
      <protection/>
    </xf>
    <xf numFmtId="0" fontId="26" fillId="2" borderId="6" xfId="0" applyFont="1" applyFill="1" applyBorder="1" applyAlignment="1" applyProtection="1">
      <alignment horizontal="left" vertical="center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5" xfId="0" applyFont="1" applyFill="1" applyBorder="1" applyAlignment="1" applyProtection="1">
      <alignment vertical="center"/>
      <protection/>
    </xf>
    <xf numFmtId="0" fontId="26" fillId="2" borderId="6" xfId="0" applyFont="1" applyFill="1" applyBorder="1" applyAlignment="1" applyProtection="1">
      <alignment vertical="center"/>
      <protection/>
    </xf>
    <xf numFmtId="0" fontId="27" fillId="2" borderId="15" xfId="0" applyFont="1" applyFill="1" applyBorder="1" applyAlignment="1">
      <alignment vertical="center"/>
    </xf>
    <xf numFmtId="0" fontId="27" fillId="2" borderId="6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vertical="center" wrapText="1"/>
      <protection/>
    </xf>
    <xf numFmtId="0" fontId="1" fillId="2" borderId="1" xfId="0" applyFont="1" applyFill="1" applyBorder="1" applyAlignment="1">
      <alignment vertical="center" wrapText="1"/>
    </xf>
    <xf numFmtId="0" fontId="28" fillId="2" borderId="6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3" fillId="2" borderId="12" xfId="0" applyFont="1" applyFill="1" applyBorder="1" applyAlignment="1" applyProtection="1">
      <alignment horizontal="center" vertical="center" wrapText="1"/>
      <protection/>
    </xf>
    <xf numFmtId="0" fontId="30" fillId="2" borderId="3" xfId="0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30" fillId="2" borderId="3" xfId="0" applyFont="1" applyFill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3" borderId="0" xfId="0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4" fillId="2" borderId="3" xfId="0" applyFont="1" applyFill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6" xfId="0" applyFont="1" applyBorder="1" applyAlignment="1" applyProtection="1">
      <alignment horizontal="left" vertical="center"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6" xfId="0" applyFont="1" applyBorder="1" applyAlignment="1" applyProtection="1">
      <alignment horizontal="left" vertical="center" wrapText="1"/>
      <protection/>
    </xf>
    <xf numFmtId="0" fontId="29" fillId="3" borderId="3" xfId="0" applyFont="1" applyFill="1" applyBorder="1" applyAlignment="1" applyProtection="1">
      <alignment horizontal="center" vertical="center"/>
      <protection locked="0"/>
    </xf>
    <xf numFmtId="0" fontId="29" fillId="3" borderId="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1" fillId="3" borderId="27" xfId="0" applyNumberFormat="1" applyFont="1" applyFill="1" applyBorder="1" applyAlignment="1" applyProtection="1">
      <alignment horizontal="center"/>
      <protection locked="0"/>
    </xf>
    <xf numFmtId="49" fontId="1" fillId="3" borderId="28" xfId="0" applyNumberFormat="1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center"/>
      <protection/>
    </xf>
    <xf numFmtId="0" fontId="1" fillId="2" borderId="30" xfId="0" applyFont="1" applyFill="1" applyBorder="1" applyAlignment="1" applyProtection="1">
      <alignment horizontal="center"/>
      <protection/>
    </xf>
    <xf numFmtId="0" fontId="5" fillId="2" borderId="31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0" borderId="6" xfId="0" applyFont="1" applyBorder="1" applyAlignment="1" applyProtection="1">
      <alignment vertical="center" wrapText="1"/>
      <protection/>
    </xf>
    <xf numFmtId="0" fontId="9" fillId="0" borderId="1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28" fillId="2" borderId="3" xfId="0" applyFont="1" applyFill="1" applyBorder="1" applyAlignment="1" applyProtection="1">
      <alignment vertical="center" wrapText="1"/>
      <protection/>
    </xf>
    <xf numFmtId="0" fontId="27" fillId="0" borderId="15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13" fillId="2" borderId="3" xfId="0" applyFont="1" applyFill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13" fillId="2" borderId="3" xfId="0" applyFont="1" applyFill="1" applyBorder="1" applyAlignment="1" applyProtection="1">
      <alignment horizontal="center" vertical="center" wrapText="1"/>
      <protection/>
    </xf>
    <xf numFmtId="0" fontId="13" fillId="2" borderId="6" xfId="0" applyFont="1" applyFill="1" applyBorder="1" applyAlignment="1" applyProtection="1">
      <alignment horizontal="center" vertical="center" wrapText="1"/>
      <protection/>
    </xf>
    <xf numFmtId="0" fontId="13" fillId="2" borderId="15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3" fillId="2" borderId="23" xfId="0" applyFont="1" applyFill="1" applyBorder="1" applyAlignment="1" applyProtection="1">
      <alignment horizontal="center" vertical="center"/>
      <protection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 wrapText="1"/>
      <protection/>
    </xf>
    <xf numFmtId="0" fontId="13" fillId="2" borderId="7" xfId="0" applyFont="1" applyFill="1" applyBorder="1" applyAlignment="1" applyProtection="1">
      <alignment horizontal="center" vertical="center" wrapText="1"/>
      <protection/>
    </xf>
    <xf numFmtId="0" fontId="13" fillId="2" borderId="8" xfId="0" applyFont="1" applyFill="1" applyBorder="1" applyAlignment="1" applyProtection="1">
      <alignment horizontal="center" vertical="center" wrapText="1"/>
      <protection/>
    </xf>
    <xf numFmtId="0" fontId="13" fillId="2" borderId="13" xfId="0" applyFont="1" applyFill="1" applyBorder="1" applyAlignment="1" applyProtection="1">
      <alignment horizontal="center" vertical="center" wrapText="1"/>
      <protection/>
    </xf>
    <xf numFmtId="0" fontId="13" fillId="2" borderId="11" xfId="0" applyFont="1" applyFill="1" applyBorder="1" applyAlignment="1" applyProtection="1">
      <alignment horizontal="center" vertical="center" wrapText="1"/>
      <protection/>
    </xf>
    <xf numFmtId="0" fontId="13" fillId="2" borderId="10" xfId="0" applyFont="1" applyFill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2" borderId="23" xfId="0" applyFont="1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2" borderId="1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3" fillId="2" borderId="3" xfId="0" applyFont="1" applyFill="1" applyBorder="1" applyAlignment="1" applyProtection="1">
      <alignment horizontal="left" vertical="center" wrapText="1"/>
      <protection/>
    </xf>
    <xf numFmtId="0" fontId="13" fillId="2" borderId="15" xfId="0" applyFont="1" applyFill="1" applyBorder="1" applyAlignment="1" applyProtection="1">
      <alignment horizontal="left" vertical="center" wrapText="1"/>
      <protection/>
    </xf>
    <xf numFmtId="0" fontId="13" fillId="2" borderId="6" xfId="0" applyFont="1" applyFill="1" applyBorder="1" applyAlignment="1" applyProtection="1">
      <alignment horizontal="left" vertical="center" wrapText="1"/>
      <protection/>
    </xf>
    <xf numFmtId="0" fontId="13" fillId="2" borderId="12" xfId="0" applyFont="1" applyFill="1" applyBorder="1" applyAlignment="1" applyProtection="1">
      <alignment vertical="center" wrapText="1"/>
      <protection/>
    </xf>
    <xf numFmtId="0" fontId="13" fillId="2" borderId="2" xfId="0" applyFont="1" applyFill="1" applyBorder="1" applyAlignment="1" applyProtection="1">
      <alignment vertical="center" wrapText="1"/>
      <protection/>
    </xf>
    <xf numFmtId="0" fontId="13" fillId="2" borderId="18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left"/>
      <protection/>
    </xf>
    <xf numFmtId="0" fontId="24" fillId="0" borderId="7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3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2" borderId="15" xfId="0" applyFont="1" applyFill="1" applyBorder="1" applyAlignment="1" applyProtection="1">
      <alignment vertical="center" wrapText="1"/>
      <protection/>
    </xf>
    <xf numFmtId="0" fontId="4" fillId="2" borderId="6" xfId="0" applyFont="1" applyFill="1" applyBorder="1" applyAlignment="1" applyProtection="1">
      <alignment vertical="center" wrapText="1"/>
      <protection/>
    </xf>
    <xf numFmtId="0" fontId="4" fillId="2" borderId="2" xfId="0" applyFont="1" applyFill="1" applyBorder="1" applyAlignment="1" applyProtection="1">
      <alignment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0" fontId="26" fillId="2" borderId="3" xfId="0" applyFont="1" applyFill="1" applyBorder="1" applyAlignment="1" applyProtection="1">
      <alignment vertical="center"/>
      <protection/>
    </xf>
    <xf numFmtId="0" fontId="26" fillId="2" borderId="15" xfId="0" applyFont="1" applyFill="1" applyBorder="1" applyAlignment="1" applyProtection="1">
      <alignment vertical="center"/>
      <protection/>
    </xf>
    <xf numFmtId="0" fontId="26" fillId="2" borderId="6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/>
      <protection/>
    </xf>
    <xf numFmtId="0" fontId="4" fillId="2" borderId="15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26" fillId="2" borderId="1" xfId="0" applyFont="1" applyFill="1" applyBorder="1" applyAlignment="1" applyProtection="1">
      <alignment vertical="center"/>
      <protection/>
    </xf>
    <xf numFmtId="0" fontId="26" fillId="0" borderId="1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6" fillId="2" borderId="3" xfId="0" applyFont="1" applyFill="1" applyBorder="1" applyAlignment="1" applyProtection="1">
      <alignment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6" fillId="2" borderId="3" xfId="0" applyFont="1" applyFill="1" applyBorder="1" applyAlignment="1" applyProtection="1">
      <alignment horizontal="left" vertical="center" wrapText="1"/>
      <protection/>
    </xf>
    <xf numFmtId="0" fontId="27" fillId="0" borderId="1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4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41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  <xf numFmtId="0" fontId="4" fillId="0" borderId="38" xfId="0" applyFont="1" applyBorder="1" applyAlignment="1" applyProtection="1">
      <alignment vertical="top" wrapText="1"/>
      <protection locked="0"/>
    </xf>
    <xf numFmtId="0" fontId="4" fillId="0" borderId="39" xfId="0" applyFont="1" applyBorder="1" applyAlignment="1" applyProtection="1">
      <alignment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/>
    </xf>
    <xf numFmtId="0" fontId="4" fillId="2" borderId="6" xfId="0" applyFont="1" applyFill="1" applyBorder="1" applyAlignment="1" applyProtection="1">
      <alignment horizontal="left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26" fillId="2" borderId="3" xfId="0" applyFont="1" applyFill="1" applyBorder="1" applyAlignment="1" applyProtection="1">
      <alignment horizontal="left" vertical="center"/>
      <protection/>
    </xf>
    <xf numFmtId="0" fontId="26" fillId="2" borderId="15" xfId="0" applyFont="1" applyFill="1" applyBorder="1" applyAlignment="1" applyProtection="1">
      <alignment horizontal="left" vertical="center"/>
      <protection/>
    </xf>
    <xf numFmtId="0" fontId="26" fillId="2" borderId="6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26" fillId="3" borderId="3" xfId="0" applyFont="1" applyFill="1" applyBorder="1" applyAlignment="1" applyProtection="1">
      <alignment horizontal="center" vertical="center"/>
      <protection locked="0"/>
    </xf>
    <xf numFmtId="0" fontId="26" fillId="3" borderId="15" xfId="0" applyFont="1" applyFill="1" applyBorder="1" applyAlignment="1" applyProtection="1">
      <alignment horizontal="center" vertical="center"/>
      <protection locked="0"/>
    </xf>
    <xf numFmtId="0" fontId="27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/>
      <protection/>
    </xf>
    <xf numFmtId="0" fontId="13" fillId="2" borderId="2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28" fillId="2" borderId="20" xfId="0" applyFont="1" applyFill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13" fillId="2" borderId="1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/>
    </xf>
    <xf numFmtId="0" fontId="13" fillId="2" borderId="4" xfId="0" applyFont="1" applyFill="1" applyBorder="1" applyAlignment="1" applyProtection="1">
      <alignment horizontal="left" vertical="top" wrapText="1"/>
      <protection/>
    </xf>
    <xf numFmtId="0" fontId="13" fillId="2" borderId="8" xfId="0" applyFont="1" applyFill="1" applyBorder="1" applyAlignment="1" applyProtection="1">
      <alignment horizontal="left" vertical="top" wrapText="1"/>
      <protection/>
    </xf>
    <xf numFmtId="0" fontId="13" fillId="2" borderId="5" xfId="0" applyFont="1" applyFill="1" applyBorder="1" applyAlignment="1" applyProtection="1">
      <alignment horizontal="left" vertical="top" wrapText="1"/>
      <protection/>
    </xf>
    <xf numFmtId="0" fontId="13" fillId="2" borderId="9" xfId="0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3" fillId="2" borderId="17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/>
    </xf>
    <xf numFmtId="0" fontId="4" fillId="2" borderId="4" xfId="0" applyFont="1" applyFill="1" applyBorder="1" applyAlignment="1" applyProtection="1">
      <alignment horizontal="left" vertical="top" wrapText="1"/>
      <protection/>
    </xf>
    <xf numFmtId="0" fontId="7" fillId="2" borderId="8" xfId="0" applyFont="1" applyFill="1" applyBorder="1" applyAlignment="1" applyProtection="1">
      <alignment horizontal="left" vertical="top" wrapText="1"/>
      <protection/>
    </xf>
    <xf numFmtId="0" fontId="7" fillId="2" borderId="13" xfId="0" applyFont="1" applyFill="1" applyBorder="1" applyAlignment="1" applyProtection="1">
      <alignment horizontal="left" vertical="top" wrapText="1"/>
      <protection/>
    </xf>
    <xf numFmtId="0" fontId="7" fillId="2" borderId="10" xfId="0" applyFont="1" applyFill="1" applyBorder="1" applyAlignment="1" applyProtection="1">
      <alignment horizontal="left" vertical="top" wrapText="1"/>
      <protection/>
    </xf>
    <xf numFmtId="0" fontId="13" fillId="2" borderId="43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17" fillId="2" borderId="4" xfId="0" applyFont="1" applyFill="1" applyBorder="1" applyAlignment="1" applyProtection="1">
      <alignment horizontal="left" vertical="top" wrapText="1"/>
      <protection/>
    </xf>
    <xf numFmtId="0" fontId="14" fillId="0" borderId="8" xfId="0" applyFont="1" applyBorder="1" applyAlignment="1" applyProtection="1">
      <alignment horizontal="left" vertical="top" wrapText="1"/>
      <protection/>
    </xf>
    <xf numFmtId="0" fontId="14" fillId="0" borderId="13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0" fillId="2" borderId="8" xfId="0" applyFill="1" applyBorder="1" applyAlignment="1" applyProtection="1">
      <alignment horizontal="left" vertical="top" wrapText="1"/>
      <protection/>
    </xf>
    <xf numFmtId="0" fontId="0" fillId="2" borderId="5" xfId="0" applyFill="1" applyBorder="1" applyAlignment="1" applyProtection="1">
      <alignment horizontal="left" vertical="top" wrapText="1"/>
      <protection/>
    </xf>
    <xf numFmtId="0" fontId="0" fillId="2" borderId="9" xfId="0" applyFill="1" applyBorder="1" applyAlignment="1" applyProtection="1">
      <alignment horizontal="left" vertical="top" wrapText="1"/>
      <protection/>
    </xf>
    <xf numFmtId="0" fontId="0" fillId="2" borderId="13" xfId="0" applyFill="1" applyBorder="1" applyAlignment="1" applyProtection="1">
      <alignment horizontal="left" vertical="top" wrapText="1"/>
      <protection/>
    </xf>
    <xf numFmtId="0" fontId="0" fillId="2" borderId="10" xfId="0" applyFill="1" applyBorder="1" applyAlignment="1" applyProtection="1">
      <alignment horizontal="left" vertical="top" wrapText="1"/>
      <protection/>
    </xf>
    <xf numFmtId="0" fontId="13" fillId="2" borderId="45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28" fillId="2" borderId="19" xfId="0" applyFont="1" applyFill="1" applyBorder="1" applyAlignment="1" applyProtection="1">
      <alignment vertical="center" wrapText="1"/>
      <protection/>
    </xf>
    <xf numFmtId="0" fontId="27" fillId="0" borderId="42" xfId="0" applyFont="1" applyBorder="1" applyAlignment="1" applyProtection="1">
      <alignment vertical="center" wrapText="1"/>
      <protection/>
    </xf>
    <xf numFmtId="0" fontId="4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vertical="top" wrapText="1"/>
      <protection locked="0"/>
    </xf>
    <xf numFmtId="0" fontId="0" fillId="0" borderId="36" xfId="0" applyFont="1" applyFill="1" applyBorder="1" applyAlignment="1" applyProtection="1">
      <alignment vertical="top" wrapText="1"/>
      <protection locked="0"/>
    </xf>
    <xf numFmtId="0" fontId="0" fillId="0" borderId="37" xfId="0" applyFont="1" applyFill="1" applyBorder="1" applyAlignment="1" applyProtection="1">
      <alignment vertical="top" wrapText="1"/>
      <protection locked="0"/>
    </xf>
    <xf numFmtId="0" fontId="0" fillId="0" borderId="38" xfId="0" applyFont="1" applyFill="1" applyBorder="1" applyAlignment="1" applyProtection="1">
      <alignment vertical="top" wrapText="1"/>
      <protection locked="0"/>
    </xf>
    <xf numFmtId="0" fontId="0" fillId="0" borderId="39" xfId="0" applyFont="1" applyFill="1" applyBorder="1" applyAlignment="1" applyProtection="1">
      <alignment vertical="top" wrapText="1"/>
      <protection locked="0"/>
    </xf>
    <xf numFmtId="0" fontId="13" fillId="2" borderId="46" xfId="0" applyFont="1" applyFill="1" applyBorder="1" applyAlignment="1">
      <alignment vertical="center" wrapText="1"/>
    </xf>
    <xf numFmtId="0" fontId="7" fillId="2" borderId="47" xfId="0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17" fillId="2" borderId="49" xfId="0" applyFont="1" applyFill="1" applyBorder="1" applyAlignment="1" applyProtection="1">
      <alignment horizontal="left" vertical="top" wrapText="1"/>
      <protection/>
    </xf>
    <xf numFmtId="0" fontId="0" fillId="0" borderId="50" xfId="0" applyBorder="1" applyAlignment="1">
      <alignment horizontal="left" vertical="top" wrapText="1"/>
    </xf>
    <xf numFmtId="0" fontId="0" fillId="0" borderId="12" xfId="0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3" fillId="0" borderId="24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 applyProtection="1">
      <alignment horizontal="center" vertical="center" wrapText="1"/>
      <protection/>
    </xf>
    <xf numFmtId="0" fontId="26" fillId="2" borderId="5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26" fillId="2" borderId="13" xfId="0" applyFont="1" applyFill="1" applyBorder="1" applyAlignment="1" applyProtection="1">
      <alignment horizontal="center" vertical="center" wrapText="1"/>
      <protection/>
    </xf>
    <xf numFmtId="0" fontId="26" fillId="2" borderId="6" xfId="0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2" borderId="3" xfId="0" applyFont="1" applyFill="1" applyBorder="1" applyAlignment="1" applyProtection="1">
      <alignment horizontal="center" vertical="center" wrapText="1"/>
      <protection/>
    </xf>
    <xf numFmtId="0" fontId="26" fillId="2" borderId="15" xfId="0" applyFont="1" applyFill="1" applyBorder="1" applyAlignment="1" applyProtection="1">
      <alignment horizontal="center" vertical="center" wrapText="1"/>
      <protection/>
    </xf>
    <xf numFmtId="0" fontId="26" fillId="2" borderId="6" xfId="0" applyFont="1" applyFill="1" applyBorder="1" applyAlignment="1" applyProtection="1">
      <alignment horizontal="center" vertical="center" wrapText="1"/>
      <protection/>
    </xf>
    <xf numFmtId="0" fontId="26" fillId="2" borderId="1" xfId="0" applyFont="1" applyFill="1" applyBorder="1" applyAlignment="1" applyProtection="1">
      <alignment horizontal="center" vertical="center" wrapText="1"/>
      <protection/>
    </xf>
    <xf numFmtId="3" fontId="4" fillId="3" borderId="13" xfId="0" applyNumberFormat="1" applyFont="1" applyFill="1" applyBorder="1" applyAlignment="1" applyProtection="1">
      <alignment horizontal="left"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 wrapText="1"/>
      <protection/>
    </xf>
    <xf numFmtId="0" fontId="9" fillId="2" borderId="0" xfId="0" applyFont="1" applyFill="1" applyBorder="1" applyAlignment="1" applyProtection="1">
      <alignment vertical="center"/>
      <protection/>
    </xf>
    <xf numFmtId="0" fontId="26" fillId="2" borderId="2" xfId="0" applyFont="1" applyFill="1" applyBorder="1" applyAlignment="1" applyProtection="1">
      <alignment horizontal="center" vertical="center" wrapText="1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left" vertical="top" wrapText="1"/>
      <protection locked="0"/>
    </xf>
    <xf numFmtId="0" fontId="0" fillId="3" borderId="25" xfId="0" applyFill="1" applyBorder="1" applyAlignment="1" applyProtection="1">
      <alignment horizontal="left" vertical="top" wrapText="1"/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11" fillId="3" borderId="13" xfId="17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3" fillId="2" borderId="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2" borderId="3" xfId="0" applyFont="1" applyFill="1" applyBorder="1" applyAlignment="1" applyProtection="1">
      <alignment horizontal="left" vertical="center"/>
      <protection/>
    </xf>
    <xf numFmtId="0" fontId="13" fillId="3" borderId="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fill>
        <patternFill>
          <bgColor rgb="FFFF00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5"/>
  <sheetViews>
    <sheetView showGridLines="0" tabSelected="1" workbookViewId="0" topLeftCell="A1">
      <selection activeCell="I31" sqref="I31"/>
    </sheetView>
  </sheetViews>
  <sheetFormatPr defaultColWidth="9.00390625" defaultRowHeight="12.75" zeroHeight="1"/>
  <cols>
    <col min="1" max="1" width="1.75390625" style="5" customWidth="1"/>
    <col min="2" max="2" width="12.25390625" style="7" customWidth="1"/>
    <col min="3" max="4" width="6.25390625" style="7" customWidth="1"/>
    <col min="5" max="5" width="6.75390625" style="13" customWidth="1"/>
    <col min="6" max="6" width="15.25390625" style="13" customWidth="1"/>
    <col min="7" max="7" width="8.375" style="13" customWidth="1"/>
    <col min="8" max="8" width="7.875" style="13" customWidth="1"/>
    <col min="9" max="9" width="16.25390625" style="13" customWidth="1"/>
    <col min="10" max="10" width="15.25390625" style="7" customWidth="1"/>
    <col min="11" max="11" width="4.625" style="7" customWidth="1"/>
    <col min="12" max="12" width="7.00390625" style="7" customWidth="1"/>
    <col min="13" max="13" width="26.25390625" style="7" customWidth="1"/>
    <col min="14" max="14" width="1.75390625" style="5" customWidth="1"/>
    <col min="15" max="17" width="3.25390625" style="5" hidden="1" customWidth="1"/>
    <col min="18" max="16384" width="0" style="5" hidden="1" customWidth="1"/>
  </cols>
  <sheetData>
    <row r="1" ht="9.75" customHeight="1" thickBot="1"/>
    <row r="2" spans="2:13" ht="15.75" thickBot="1" thickTop="1">
      <c r="B2" s="1" t="s">
        <v>0</v>
      </c>
      <c r="C2" s="14"/>
      <c r="D2" s="14"/>
      <c r="E2" s="15"/>
      <c r="F2" s="15"/>
      <c r="G2" s="15"/>
      <c r="H2" s="15"/>
      <c r="I2" s="346" t="s">
        <v>26</v>
      </c>
      <c r="J2" s="347"/>
      <c r="K2" s="97"/>
      <c r="L2" s="97"/>
      <c r="M2" s="97"/>
    </row>
    <row r="3" spans="2:13" ht="13.5" thickTop="1">
      <c r="B3" s="1" t="s">
        <v>1</v>
      </c>
      <c r="C3" s="14"/>
      <c r="D3" s="14"/>
      <c r="E3" s="15"/>
      <c r="F3" s="15"/>
      <c r="G3" s="15"/>
      <c r="H3" s="16"/>
      <c r="I3" s="16"/>
      <c r="J3" s="16"/>
      <c r="K3" s="16"/>
      <c r="L3" s="16"/>
      <c r="M3" s="16"/>
    </row>
    <row r="4" spans="2:13" ht="13.5" thickBot="1">
      <c r="B4" s="2"/>
      <c r="C4" s="14"/>
      <c r="D4" s="14"/>
      <c r="E4" s="15"/>
      <c r="F4" s="15"/>
      <c r="G4" s="15"/>
      <c r="H4" s="15"/>
      <c r="I4" s="15"/>
      <c r="J4" s="14"/>
      <c r="K4" s="14"/>
      <c r="L4" s="14"/>
      <c r="M4" s="14"/>
    </row>
    <row r="5" spans="2:13" ht="13.5" thickTop="1">
      <c r="B5" s="1" t="s">
        <v>419</v>
      </c>
      <c r="C5" s="14"/>
      <c r="D5" s="14"/>
      <c r="E5" s="15"/>
      <c r="F5" s="15"/>
      <c r="G5" s="15"/>
      <c r="H5" s="15"/>
      <c r="I5" s="344" t="s">
        <v>4</v>
      </c>
      <c r="J5" s="345"/>
      <c r="K5" s="17"/>
      <c r="L5" s="17"/>
      <c r="M5" s="17"/>
    </row>
    <row r="6" spans="2:13" ht="13.5" thickBot="1">
      <c r="B6" s="1" t="s">
        <v>346</v>
      </c>
      <c r="C6" s="14"/>
      <c r="D6" s="14"/>
      <c r="E6" s="15"/>
      <c r="F6" s="15"/>
      <c r="G6" s="15"/>
      <c r="H6" s="17"/>
      <c r="I6" s="342" t="s">
        <v>467</v>
      </c>
      <c r="J6" s="343"/>
      <c r="K6" s="103"/>
      <c r="L6" s="103"/>
      <c r="M6" s="103"/>
    </row>
    <row r="7" spans="2:13" ht="13.5" thickTop="1">
      <c r="B7" s="14"/>
      <c r="C7" s="14"/>
      <c r="D7" s="14"/>
      <c r="E7" s="15"/>
      <c r="F7" s="15"/>
      <c r="G7" s="15"/>
      <c r="H7" s="15"/>
      <c r="I7" s="15"/>
      <c r="J7" s="14"/>
      <c r="K7" s="14"/>
      <c r="L7" s="14"/>
      <c r="M7" s="14"/>
    </row>
    <row r="8" spans="2:13" ht="12.75">
      <c r="B8" s="10" t="s">
        <v>347</v>
      </c>
      <c r="C8" s="14"/>
      <c r="D8" s="14"/>
      <c r="E8" s="15"/>
      <c r="F8" s="15"/>
      <c r="G8" s="18" t="s">
        <v>9</v>
      </c>
      <c r="H8" s="314"/>
      <c r="I8" s="311"/>
      <c r="J8" s="311"/>
      <c r="K8" s="104"/>
      <c r="L8" s="104"/>
      <c r="M8" s="104"/>
    </row>
    <row r="9" spans="2:13" ht="12.75">
      <c r="B9" s="10" t="s">
        <v>397</v>
      </c>
      <c r="C9" s="14"/>
      <c r="D9" s="14"/>
      <c r="E9" s="15"/>
      <c r="F9" s="15"/>
      <c r="G9" s="15"/>
      <c r="H9" s="15"/>
      <c r="I9" s="15"/>
      <c r="J9" s="14"/>
      <c r="K9" s="14"/>
      <c r="L9" s="14"/>
      <c r="M9" s="14"/>
    </row>
    <row r="10" spans="2:13" ht="12.75">
      <c r="B10" s="10"/>
      <c r="C10" s="14"/>
      <c r="D10" s="14"/>
      <c r="E10" s="15"/>
      <c r="F10" s="15"/>
      <c r="G10" s="15"/>
      <c r="H10" s="15"/>
      <c r="I10" s="15"/>
      <c r="J10" s="14"/>
      <c r="K10" s="14"/>
      <c r="L10" s="14"/>
      <c r="M10" s="14"/>
    </row>
    <row r="11" spans="2:13" ht="12.75">
      <c r="B11" s="14"/>
      <c r="C11" s="14"/>
      <c r="D11" s="14"/>
      <c r="E11" s="15"/>
      <c r="F11" s="15"/>
      <c r="G11" s="15"/>
      <c r="H11" s="15"/>
      <c r="I11" s="15"/>
      <c r="J11" s="14"/>
      <c r="K11" s="14"/>
      <c r="L11" s="14"/>
      <c r="M11" s="14"/>
    </row>
    <row r="12" spans="2:13" ht="12.75">
      <c r="B12" s="10" t="s">
        <v>303</v>
      </c>
      <c r="C12" s="14"/>
      <c r="D12" s="14"/>
      <c r="E12" s="15"/>
      <c r="F12" s="15"/>
      <c r="G12" s="15"/>
      <c r="H12" s="15"/>
      <c r="I12" s="15"/>
      <c r="J12" s="14"/>
      <c r="K12" s="14"/>
      <c r="L12" s="14"/>
      <c r="M12" s="14"/>
    </row>
    <row r="13" spans="2:13" ht="12.75">
      <c r="B13" s="10" t="s">
        <v>2</v>
      </c>
      <c r="C13" s="14"/>
      <c r="D13" s="14"/>
      <c r="E13" s="15"/>
      <c r="F13" s="15"/>
      <c r="G13" s="15"/>
      <c r="H13" s="15"/>
      <c r="I13" s="15"/>
      <c r="J13" s="14"/>
      <c r="K13" s="14"/>
      <c r="L13" s="14"/>
      <c r="M13" s="14"/>
    </row>
    <row r="14" spans="2:13" ht="12.75">
      <c r="B14" s="10" t="s">
        <v>3</v>
      </c>
      <c r="C14" s="14"/>
      <c r="D14" s="14"/>
      <c r="E14" s="15"/>
      <c r="F14" s="15"/>
      <c r="G14" s="15"/>
      <c r="H14" s="15"/>
      <c r="I14" s="15"/>
      <c r="J14" s="14"/>
      <c r="K14" s="14"/>
      <c r="L14" s="14"/>
      <c r="M14" s="14"/>
    </row>
    <row r="15" spans="2:13" ht="12.75">
      <c r="B15" s="10" t="s">
        <v>398</v>
      </c>
      <c r="C15" s="14"/>
      <c r="D15" s="14"/>
      <c r="E15" s="15"/>
      <c r="F15" s="15"/>
      <c r="G15" s="15"/>
      <c r="H15" s="15"/>
      <c r="I15" s="15"/>
      <c r="J15" s="14"/>
      <c r="K15" s="14"/>
      <c r="L15" s="14"/>
      <c r="M15" s="14"/>
    </row>
    <row r="16" spans="2:13" ht="12.75">
      <c r="B16" s="10" t="s">
        <v>399</v>
      </c>
      <c r="C16" s="14"/>
      <c r="D16" s="14"/>
      <c r="E16" s="15"/>
      <c r="F16" s="15"/>
      <c r="G16" s="15"/>
      <c r="H16" s="15"/>
      <c r="I16" s="15"/>
      <c r="J16" s="14"/>
      <c r="K16" s="14"/>
      <c r="L16" s="14"/>
      <c r="M16" s="14"/>
    </row>
    <row r="17" spans="2:13" ht="44.25" customHeight="1">
      <c r="B17" s="14"/>
      <c r="C17" s="14"/>
      <c r="D17" s="14"/>
      <c r="E17" s="15"/>
      <c r="F17" s="15"/>
      <c r="G17" s="15"/>
      <c r="H17" s="15"/>
      <c r="I17" s="15"/>
      <c r="J17" s="14"/>
      <c r="K17" s="14"/>
      <c r="L17" s="14"/>
      <c r="M17" s="14"/>
    </row>
    <row r="18" spans="2:15" ht="16.5">
      <c r="B18" s="313" t="s">
        <v>10</v>
      </c>
      <c r="C18" s="310"/>
      <c r="D18" s="310"/>
      <c r="E18" s="310"/>
      <c r="F18" s="310"/>
      <c r="G18" s="310"/>
      <c r="H18" s="310"/>
      <c r="I18" s="310"/>
      <c r="J18" s="310"/>
      <c r="K18" s="19"/>
      <c r="L18" s="19"/>
      <c r="M18" s="19"/>
      <c r="N18" s="20"/>
      <c r="O18" s="20"/>
    </row>
    <row r="19" spans="2:14" ht="16.5">
      <c r="B19" s="313" t="s">
        <v>11</v>
      </c>
      <c r="C19" s="310"/>
      <c r="D19" s="310"/>
      <c r="E19" s="310"/>
      <c r="F19" s="310"/>
      <c r="G19" s="310"/>
      <c r="H19" s="310"/>
      <c r="I19" s="310"/>
      <c r="J19" s="310"/>
      <c r="K19" s="21"/>
      <c r="L19" s="21"/>
      <c r="M19" s="21"/>
      <c r="N19" s="20"/>
    </row>
    <row r="20" spans="2:14" ht="16.5">
      <c r="B20" s="313"/>
      <c r="C20" s="310"/>
      <c r="D20" s="310"/>
      <c r="E20" s="310"/>
      <c r="F20" s="310"/>
      <c r="G20" s="310"/>
      <c r="H20" s="310"/>
      <c r="I20" s="310"/>
      <c r="J20" s="310"/>
      <c r="K20" s="21"/>
      <c r="L20" s="100"/>
      <c r="M20" s="100"/>
      <c r="N20" s="20"/>
    </row>
    <row r="21" spans="2:13" ht="16.5">
      <c r="B21" s="33"/>
      <c r="C21" s="37"/>
      <c r="D21" s="37"/>
      <c r="E21" s="37"/>
      <c r="F21" s="38" t="s">
        <v>154</v>
      </c>
      <c r="G21" s="41">
        <v>2007</v>
      </c>
      <c r="H21" s="37"/>
      <c r="I21" s="37"/>
      <c r="J21" s="37"/>
      <c r="K21" s="37"/>
      <c r="L21" s="101"/>
      <c r="M21" s="101"/>
    </row>
    <row r="22" spans="2:13" s="22" customFormat="1" ht="20.25" customHeight="1">
      <c r="B22" s="259" t="s">
        <v>440</v>
      </c>
      <c r="C22" s="14"/>
      <c r="D22" s="14"/>
      <c r="E22" s="15"/>
      <c r="F22" s="15"/>
      <c r="G22" s="15"/>
      <c r="H22" s="15"/>
      <c r="I22" s="15"/>
      <c r="J22" s="14"/>
      <c r="K22" s="14"/>
      <c r="L22" s="105"/>
      <c r="M22" s="109" t="s">
        <v>260</v>
      </c>
    </row>
    <row r="23" spans="2:13" ht="36">
      <c r="B23" s="312"/>
      <c r="C23" s="312"/>
      <c r="D23" s="312"/>
      <c r="E23" s="6" t="s">
        <v>7</v>
      </c>
      <c r="F23" s="6" t="s">
        <v>12</v>
      </c>
      <c r="G23" s="348" t="s">
        <v>416</v>
      </c>
      <c r="H23" s="315"/>
      <c r="I23" s="6" t="s">
        <v>13</v>
      </c>
      <c r="J23" s="6" t="s">
        <v>155</v>
      </c>
      <c r="K23" s="81"/>
      <c r="L23" s="110" t="str">
        <f>IF(J25&lt;=I25,"ok","chyba")</f>
        <v>ok</v>
      </c>
      <c r="M23" s="111" t="s">
        <v>261</v>
      </c>
    </row>
    <row r="24" spans="2:13" ht="29.25" customHeight="1">
      <c r="B24" s="309" t="s">
        <v>5</v>
      </c>
      <c r="C24" s="309"/>
      <c r="D24" s="309"/>
      <c r="E24" s="9" t="s">
        <v>6</v>
      </c>
      <c r="F24" s="9">
        <v>1</v>
      </c>
      <c r="G24" s="333">
        <v>2</v>
      </c>
      <c r="H24" s="316"/>
      <c r="I24" s="9">
        <v>3</v>
      </c>
      <c r="J24" s="9">
        <v>4</v>
      </c>
      <c r="K24" s="51"/>
      <c r="L24" s="110" t="str">
        <f>IF(J26&lt;=I26,"ok","chyba")</f>
        <v>ok</v>
      </c>
      <c r="M24" s="111" t="s">
        <v>358</v>
      </c>
    </row>
    <row r="25" spans="2:13" ht="17.25" customHeight="1">
      <c r="B25" s="322" t="s">
        <v>14</v>
      </c>
      <c r="C25" s="323"/>
      <c r="D25" s="324"/>
      <c r="E25" s="9">
        <v>71</v>
      </c>
      <c r="F25" s="3">
        <v>570099</v>
      </c>
      <c r="G25" s="317">
        <v>47046</v>
      </c>
      <c r="H25" s="318"/>
      <c r="I25" s="3">
        <v>584400</v>
      </c>
      <c r="J25" s="3">
        <v>261312</v>
      </c>
      <c r="K25" s="108"/>
      <c r="L25" s="106"/>
      <c r="M25" s="107"/>
    </row>
    <row r="26" spans="2:13" ht="19.5" customHeight="1">
      <c r="B26" s="322" t="s">
        <v>15</v>
      </c>
      <c r="C26" s="323"/>
      <c r="D26" s="324"/>
      <c r="E26" s="9">
        <v>72</v>
      </c>
      <c r="F26" s="205">
        <v>7744</v>
      </c>
      <c r="G26" s="331">
        <v>25102</v>
      </c>
      <c r="H26" s="332"/>
      <c r="I26" s="206">
        <v>30398</v>
      </c>
      <c r="J26" s="205">
        <v>6178</v>
      </c>
      <c r="K26" s="108"/>
      <c r="L26" s="106"/>
      <c r="M26" s="107"/>
    </row>
    <row r="27" spans="2:13" ht="47.25" customHeight="1">
      <c r="B27" s="23" t="s">
        <v>16</v>
      </c>
      <c r="C27" s="23"/>
      <c r="D27" s="23"/>
      <c r="E27" s="23"/>
      <c r="F27" s="23"/>
      <c r="G27" s="23"/>
      <c r="H27" s="23"/>
      <c r="I27" s="23"/>
      <c r="J27" s="23"/>
      <c r="K27" s="23"/>
      <c r="L27" s="106"/>
      <c r="M27" s="107"/>
    </row>
    <row r="28" spans="2:13" ht="24">
      <c r="B28" s="333"/>
      <c r="C28" s="334"/>
      <c r="D28" s="334"/>
      <c r="E28" s="334"/>
      <c r="F28" s="334"/>
      <c r="G28" s="335"/>
      <c r="H28" s="6" t="s">
        <v>7</v>
      </c>
      <c r="I28" s="6" t="s">
        <v>17</v>
      </c>
      <c r="J28" s="6" t="s">
        <v>405</v>
      </c>
      <c r="K28" s="81"/>
      <c r="L28" s="106"/>
      <c r="M28" s="107"/>
    </row>
    <row r="29" spans="2:13" ht="24.75" customHeight="1">
      <c r="B29" s="26" t="s">
        <v>5</v>
      </c>
      <c r="C29" s="333" t="s">
        <v>6</v>
      </c>
      <c r="D29" s="336"/>
      <c r="E29" s="336"/>
      <c r="F29" s="336"/>
      <c r="G29" s="337"/>
      <c r="H29" s="9" t="s">
        <v>18</v>
      </c>
      <c r="I29" s="9">
        <v>1</v>
      </c>
      <c r="J29" s="9">
        <v>2</v>
      </c>
      <c r="K29" s="51"/>
      <c r="L29" s="110" t="str">
        <f>IF(J30&lt;=I30,"ok","chyba")</f>
        <v>ok</v>
      </c>
      <c r="M29" s="111" t="s">
        <v>262</v>
      </c>
    </row>
    <row r="30" spans="2:13" ht="26.25" customHeight="1">
      <c r="B30" s="338" t="s">
        <v>25</v>
      </c>
      <c r="C30" s="328" t="s">
        <v>400</v>
      </c>
      <c r="D30" s="329"/>
      <c r="E30" s="329"/>
      <c r="F30" s="329"/>
      <c r="G30" s="330"/>
      <c r="H30" s="8">
        <v>73</v>
      </c>
      <c r="I30" s="3">
        <v>455</v>
      </c>
      <c r="J30" s="3">
        <v>453</v>
      </c>
      <c r="K30" s="108"/>
      <c r="L30" s="110" t="str">
        <f aca="true" t="shared" si="0" ref="L30:L36">IF(J31&lt;=I31,"ok","chyba")</f>
        <v>ok</v>
      </c>
      <c r="M30" s="111" t="s">
        <v>263</v>
      </c>
    </row>
    <row r="31" spans="2:13" ht="25.5" customHeight="1">
      <c r="B31" s="339"/>
      <c r="C31" s="325" t="s">
        <v>175</v>
      </c>
      <c r="D31" s="307"/>
      <c r="E31" s="307"/>
      <c r="F31" s="307"/>
      <c r="G31" s="308"/>
      <c r="H31" s="8" t="s">
        <v>176</v>
      </c>
      <c r="I31" s="3">
        <v>533</v>
      </c>
      <c r="J31" s="3">
        <v>525</v>
      </c>
      <c r="K31" s="108"/>
      <c r="L31" s="110" t="str">
        <f t="shared" si="0"/>
        <v>ok</v>
      </c>
      <c r="M31" s="111" t="s">
        <v>264</v>
      </c>
    </row>
    <row r="32" spans="2:13" ht="26.25" customHeight="1">
      <c r="B32" s="340"/>
      <c r="C32" s="325" t="s">
        <v>401</v>
      </c>
      <c r="D32" s="326"/>
      <c r="E32" s="326"/>
      <c r="F32" s="326"/>
      <c r="G32" s="327"/>
      <c r="H32" s="8">
        <v>74</v>
      </c>
      <c r="I32" s="3">
        <v>1361</v>
      </c>
      <c r="J32" s="3">
        <v>1092</v>
      </c>
      <c r="K32" s="108"/>
      <c r="L32" s="110" t="str">
        <f t="shared" si="0"/>
        <v>ok</v>
      </c>
      <c r="M32" s="111" t="s">
        <v>265</v>
      </c>
    </row>
    <row r="33" spans="2:13" ht="24" customHeight="1">
      <c r="B33" s="340"/>
      <c r="C33" s="328" t="s">
        <v>402</v>
      </c>
      <c r="D33" s="329"/>
      <c r="E33" s="329"/>
      <c r="F33" s="329"/>
      <c r="G33" s="330"/>
      <c r="H33" s="8">
        <v>75</v>
      </c>
      <c r="I33" s="3">
        <v>2195</v>
      </c>
      <c r="J33" s="3">
        <v>1428</v>
      </c>
      <c r="K33" s="108"/>
      <c r="L33" s="110" t="str">
        <f t="shared" si="0"/>
        <v>ok</v>
      </c>
      <c r="M33" s="111" t="s">
        <v>266</v>
      </c>
    </row>
    <row r="34" spans="2:13" ht="24.75" customHeight="1">
      <c r="B34" s="340"/>
      <c r="C34" s="328" t="s">
        <v>300</v>
      </c>
      <c r="D34" s="329"/>
      <c r="E34" s="329"/>
      <c r="F34" s="329"/>
      <c r="G34" s="330"/>
      <c r="H34" s="8">
        <v>76</v>
      </c>
      <c r="I34" s="3">
        <v>88</v>
      </c>
      <c r="J34" s="3">
        <v>26</v>
      </c>
      <c r="K34" s="108"/>
      <c r="L34" s="110" t="str">
        <f t="shared" si="0"/>
        <v>ok</v>
      </c>
      <c r="M34" s="111" t="s">
        <v>267</v>
      </c>
    </row>
    <row r="35" spans="2:13" ht="25.5" customHeight="1">
      <c r="B35" s="340"/>
      <c r="C35" s="328" t="s">
        <v>403</v>
      </c>
      <c r="D35" s="329"/>
      <c r="E35" s="329"/>
      <c r="F35" s="329"/>
      <c r="G35" s="330"/>
      <c r="H35" s="8">
        <v>77</v>
      </c>
      <c r="I35" s="3">
        <v>317</v>
      </c>
      <c r="J35" s="3">
        <v>310</v>
      </c>
      <c r="K35" s="108"/>
      <c r="L35" s="110" t="str">
        <f t="shared" si="0"/>
        <v>ok</v>
      </c>
      <c r="M35" s="111" t="s">
        <v>268</v>
      </c>
    </row>
    <row r="36" spans="2:13" ht="27" customHeight="1">
      <c r="B36" s="341"/>
      <c r="C36" s="328" t="s">
        <v>404</v>
      </c>
      <c r="D36" s="329"/>
      <c r="E36" s="329"/>
      <c r="F36" s="329"/>
      <c r="G36" s="330"/>
      <c r="H36" s="8" t="s">
        <v>156</v>
      </c>
      <c r="I36" s="3">
        <v>404</v>
      </c>
      <c r="J36" s="3">
        <v>365</v>
      </c>
      <c r="K36" s="108"/>
      <c r="L36" s="110" t="str">
        <f t="shared" si="0"/>
        <v>ok</v>
      </c>
      <c r="M36" s="111" t="s">
        <v>269</v>
      </c>
    </row>
    <row r="37" spans="2:13" ht="24.75" customHeight="1">
      <c r="B37" s="328" t="s">
        <v>24</v>
      </c>
      <c r="C37" s="329"/>
      <c r="D37" s="329"/>
      <c r="E37" s="329"/>
      <c r="F37" s="329"/>
      <c r="G37" s="330"/>
      <c r="H37" s="8">
        <v>78</v>
      </c>
      <c r="I37" s="3">
        <v>94</v>
      </c>
      <c r="J37" s="3">
        <v>39</v>
      </c>
      <c r="K37" s="108"/>
      <c r="L37" s="108"/>
      <c r="M37" s="108"/>
    </row>
    <row r="38" spans="2:13" ht="53.25" customHeight="1">
      <c r="B38" s="23" t="s">
        <v>19</v>
      </c>
      <c r="C38" s="23"/>
      <c r="D38" s="23"/>
      <c r="E38" s="23"/>
      <c r="F38" s="23"/>
      <c r="G38" s="23"/>
      <c r="H38" s="23"/>
      <c r="I38" s="23"/>
      <c r="J38" s="23"/>
      <c r="K38" s="23"/>
      <c r="L38" s="102"/>
      <c r="M38" s="102"/>
    </row>
    <row r="39" spans="2:13" ht="25.5" customHeight="1">
      <c r="B39" s="30"/>
      <c r="C39" s="338" t="s">
        <v>7</v>
      </c>
      <c r="D39" s="301" t="s">
        <v>28</v>
      </c>
      <c r="E39" s="302"/>
      <c r="F39" s="333" t="s">
        <v>97</v>
      </c>
      <c r="G39" s="336"/>
      <c r="H39" s="336"/>
      <c r="I39" s="336"/>
      <c r="J39" s="337"/>
      <c r="K39" s="98"/>
      <c r="L39" s="112" t="str">
        <f>IF(J42&lt;=I42,"ok","chyba")</f>
        <v>ok</v>
      </c>
      <c r="M39" s="113" t="s">
        <v>270</v>
      </c>
    </row>
    <row r="40" spans="2:13" ht="28.5" customHeight="1">
      <c r="B40" s="31"/>
      <c r="C40" s="305"/>
      <c r="D40" s="303"/>
      <c r="E40" s="304"/>
      <c r="F40" s="9" t="s">
        <v>22</v>
      </c>
      <c r="G40" s="333" t="s">
        <v>20</v>
      </c>
      <c r="H40" s="299"/>
      <c r="I40" s="36" t="s">
        <v>21</v>
      </c>
      <c r="J40" s="9" t="s">
        <v>20</v>
      </c>
      <c r="K40" s="51"/>
      <c r="L40" s="112" t="str">
        <f>IF(G42&lt;=F42,"ok","chyba")</f>
        <v>ok</v>
      </c>
      <c r="M40" s="113" t="s">
        <v>271</v>
      </c>
    </row>
    <row r="41" spans="2:13" ht="27" customHeight="1">
      <c r="B41" s="32" t="s">
        <v>5</v>
      </c>
      <c r="C41" s="24" t="s">
        <v>6</v>
      </c>
      <c r="D41" s="333">
        <v>1</v>
      </c>
      <c r="E41" s="337"/>
      <c r="F41" s="9">
        <v>2</v>
      </c>
      <c r="G41" s="333">
        <v>3</v>
      </c>
      <c r="H41" s="299"/>
      <c r="I41" s="36">
        <v>4</v>
      </c>
      <c r="J41" s="9">
        <v>5</v>
      </c>
      <c r="K41" s="51"/>
      <c r="L41" s="114" t="str">
        <f>IF(D42=SUM(F42,I42),"ok ","chyba")</f>
        <v>ok </v>
      </c>
      <c r="M41" s="113" t="s">
        <v>272</v>
      </c>
    </row>
    <row r="42" spans="2:13" ht="39.75" customHeight="1">
      <c r="B42" s="25" t="s">
        <v>305</v>
      </c>
      <c r="C42" s="9">
        <v>79</v>
      </c>
      <c r="D42" s="297">
        <v>45028</v>
      </c>
      <c r="E42" s="298"/>
      <c r="F42" s="4">
        <v>17910</v>
      </c>
      <c r="G42" s="297">
        <v>4905</v>
      </c>
      <c r="H42" s="300"/>
      <c r="I42" s="55">
        <v>27118</v>
      </c>
      <c r="J42" s="4">
        <v>6088</v>
      </c>
      <c r="K42" s="51"/>
      <c r="L42" s="51"/>
      <c r="M42" s="51"/>
    </row>
    <row r="43" spans="2:13" ht="39" customHeight="1" thickBot="1">
      <c r="B43" s="149" t="s">
        <v>316</v>
      </c>
      <c r="C43" s="51"/>
      <c r="D43" s="82"/>
      <c r="E43" s="99"/>
      <c r="F43" s="82"/>
      <c r="G43" s="82"/>
      <c r="H43" s="82"/>
      <c r="I43" s="82"/>
      <c r="J43" s="82"/>
      <c r="K43" s="51"/>
      <c r="L43" s="51"/>
      <c r="M43" s="51"/>
    </row>
    <row r="44" spans="2:13" ht="56.25" customHeight="1" thickBot="1">
      <c r="B44" s="319"/>
      <c r="C44" s="320"/>
      <c r="D44" s="320"/>
      <c r="E44" s="320"/>
      <c r="F44" s="320"/>
      <c r="G44" s="320"/>
      <c r="H44" s="320"/>
      <c r="I44" s="320"/>
      <c r="J44" s="321"/>
      <c r="K44" s="51"/>
      <c r="L44" s="51"/>
      <c r="M44" s="51"/>
    </row>
    <row r="45" spans="2:13" ht="13.5" customHeight="1">
      <c r="B45" s="80"/>
      <c r="C45" s="51"/>
      <c r="D45" s="82"/>
      <c r="E45" s="99"/>
      <c r="F45" s="82"/>
      <c r="G45" s="82"/>
      <c r="H45" s="82"/>
      <c r="I45" s="82"/>
      <c r="J45" s="82"/>
      <c r="K45" s="51"/>
      <c r="L45" s="51"/>
      <c r="M45" s="51"/>
    </row>
    <row r="46" ht="9.75" customHeight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</sheetData>
  <sheetProtection/>
  <mergeCells count="35">
    <mergeCell ref="B19:J19"/>
    <mergeCell ref="B20:J20"/>
    <mergeCell ref="B24:D24"/>
    <mergeCell ref="D42:E42"/>
    <mergeCell ref="G41:H41"/>
    <mergeCell ref="G42:H42"/>
    <mergeCell ref="G40:H40"/>
    <mergeCell ref="D39:E40"/>
    <mergeCell ref="F39:J39"/>
    <mergeCell ref="C39:C40"/>
    <mergeCell ref="D41:E41"/>
    <mergeCell ref="C35:G35"/>
    <mergeCell ref="C31:G31"/>
    <mergeCell ref="B37:G37"/>
    <mergeCell ref="C36:G36"/>
    <mergeCell ref="I6:J6"/>
    <mergeCell ref="I5:J5"/>
    <mergeCell ref="I2:J2"/>
    <mergeCell ref="B25:D25"/>
    <mergeCell ref="G23:H23"/>
    <mergeCell ref="G24:H24"/>
    <mergeCell ref="G25:H25"/>
    <mergeCell ref="H8:J8"/>
    <mergeCell ref="B23:D23"/>
    <mergeCell ref="B18:J18"/>
    <mergeCell ref="B44:J44"/>
    <mergeCell ref="B26:D26"/>
    <mergeCell ref="C32:G32"/>
    <mergeCell ref="C33:G33"/>
    <mergeCell ref="C34:G34"/>
    <mergeCell ref="G26:H26"/>
    <mergeCell ref="B28:G28"/>
    <mergeCell ref="C29:G29"/>
    <mergeCell ref="C30:G30"/>
    <mergeCell ref="B30:B36"/>
  </mergeCells>
  <conditionalFormatting sqref="L39:L41 L23:L36">
    <cfRule type="cellIs" priority="1" dxfId="0" operator="equal" stopIfTrue="1">
      <formula>"chyba"</formula>
    </cfRule>
  </conditionalFormatting>
  <dataValidations count="3">
    <dataValidation type="textLength" operator="equal" allowBlank="1" showErrorMessage="1" errorTitle="IČO: Špatně zadaný formát" error="Je nutné vložit osmimístné IČO" sqref="I6:J6">
      <formula1>8</formula1>
    </dataValidation>
    <dataValidation type="whole" allowBlank="1" showErrorMessage="1" errorTitle="Pozor!" error="Je nezbytné vložit numerickou hodnotu!" sqref="F25:J25 G26:I26 D42:J42">
      <formula1>0</formula1>
      <formula2>999999</formula2>
    </dataValidation>
    <dataValidation type="whole" allowBlank="1" showErrorMessage="1" errorTitle="Pozor!" error="Je nezbytné vložit numerickou hodnotu!" sqref="I30:J37">
      <formula1>0</formula1>
      <formula2>99999999</formula2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3"/>
  <sheetViews>
    <sheetView showGridLines="0" zoomScale="80" zoomScaleNormal="80" workbookViewId="0" topLeftCell="B34">
      <selection activeCell="I47" sqref="I47:K47"/>
    </sheetView>
  </sheetViews>
  <sheetFormatPr defaultColWidth="9.00390625" defaultRowHeight="12.75" zeroHeight="1"/>
  <cols>
    <col min="1" max="1" width="1.75390625" style="5" hidden="1" customWidth="1"/>
    <col min="2" max="2" width="19.125" style="70" customWidth="1"/>
    <col min="3" max="3" width="5.875" style="70" customWidth="1"/>
    <col min="4" max="4" width="6.375" style="70" customWidth="1"/>
    <col min="5" max="5" width="7.00390625" style="70" customWidth="1"/>
    <col min="6" max="6" width="9.625" style="70" customWidth="1"/>
    <col min="7" max="7" width="9.125" style="70" customWidth="1"/>
    <col min="8" max="8" width="10.625" style="70" customWidth="1"/>
    <col min="9" max="9" width="11.75390625" style="70" customWidth="1"/>
    <col min="10" max="10" width="10.25390625" style="70" customWidth="1"/>
    <col min="11" max="12" width="11.125" style="70" customWidth="1"/>
    <col min="13" max="13" width="12.375" style="70" customWidth="1"/>
    <col min="14" max="14" width="9.625" style="70" customWidth="1"/>
    <col min="15" max="15" width="10.75390625" style="70" customWidth="1"/>
    <col min="16" max="16" width="3.375" style="70" customWidth="1"/>
    <col min="17" max="17" width="6.25390625" style="70" customWidth="1"/>
    <col min="18" max="18" width="29.00390625" style="70" customWidth="1"/>
    <col min="19" max="19" width="1.75390625" style="5" customWidth="1"/>
    <col min="20" max="16384" width="0" style="5" hidden="1" customWidth="1"/>
  </cols>
  <sheetData>
    <row r="1" spans="2:18" ht="9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21" customHeight="1">
      <c r="B2" s="260" t="s">
        <v>444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27" t="s">
        <v>260</v>
      </c>
    </row>
    <row r="3" spans="2:18" s="7" customFormat="1" ht="27" customHeight="1">
      <c r="B3" s="380"/>
      <c r="C3" s="381"/>
      <c r="D3" s="382"/>
      <c r="E3" s="282" t="s">
        <v>7</v>
      </c>
      <c r="F3" s="380" t="s">
        <v>28</v>
      </c>
      <c r="G3" s="386"/>
      <c r="H3" s="363" t="s">
        <v>97</v>
      </c>
      <c r="I3" s="367"/>
      <c r="J3" s="367"/>
      <c r="K3" s="367"/>
      <c r="L3" s="367"/>
      <c r="M3" s="367"/>
      <c r="N3" s="367"/>
      <c r="O3" s="368"/>
      <c r="P3" s="116"/>
      <c r="Q3" s="128" t="str">
        <f>IF(F6=SUM(H6,L6),"ok","chyba")</f>
        <v>ok</v>
      </c>
      <c r="R3" s="129" t="s">
        <v>274</v>
      </c>
    </row>
    <row r="4" spans="2:18" s="7" customFormat="1" ht="28.5" customHeight="1">
      <c r="B4" s="383"/>
      <c r="C4" s="384"/>
      <c r="D4" s="385"/>
      <c r="E4" s="285"/>
      <c r="F4" s="387"/>
      <c r="G4" s="388"/>
      <c r="H4" s="363" t="s">
        <v>27</v>
      </c>
      <c r="I4" s="364"/>
      <c r="J4" s="363" t="s">
        <v>20</v>
      </c>
      <c r="K4" s="366"/>
      <c r="L4" s="365" t="s">
        <v>21</v>
      </c>
      <c r="M4" s="364"/>
      <c r="N4" s="363" t="s">
        <v>20</v>
      </c>
      <c r="O4" s="364"/>
      <c r="P4" s="115"/>
      <c r="Q4" s="128" t="str">
        <f>IF(F7=L7,"ok","chyba")</f>
        <v>ok</v>
      </c>
      <c r="R4" s="129" t="s">
        <v>275</v>
      </c>
    </row>
    <row r="5" spans="2:18" s="7" customFormat="1" ht="27" customHeight="1">
      <c r="B5" s="289" t="s">
        <v>5</v>
      </c>
      <c r="C5" s="292"/>
      <c r="D5" s="293"/>
      <c r="E5" s="59" t="s">
        <v>6</v>
      </c>
      <c r="F5" s="289">
        <v>1</v>
      </c>
      <c r="G5" s="293"/>
      <c r="H5" s="289">
        <v>2</v>
      </c>
      <c r="I5" s="293"/>
      <c r="J5" s="289">
        <v>3</v>
      </c>
      <c r="K5" s="389"/>
      <c r="L5" s="292">
        <v>4</v>
      </c>
      <c r="M5" s="369"/>
      <c r="N5" s="289">
        <v>5</v>
      </c>
      <c r="O5" s="369"/>
      <c r="P5" s="117"/>
      <c r="Q5" s="128" t="str">
        <f>IF(F8=SUM(H8,L8),"ok","chyba")</f>
        <v>ok</v>
      </c>
      <c r="R5" s="129" t="s">
        <v>276</v>
      </c>
    </row>
    <row r="6" spans="2:18" s="7" customFormat="1" ht="26.25" customHeight="1">
      <c r="B6" s="352" t="s">
        <v>53</v>
      </c>
      <c r="C6" s="353"/>
      <c r="D6" s="354"/>
      <c r="E6" s="63">
        <v>81</v>
      </c>
      <c r="F6" s="296">
        <v>13825</v>
      </c>
      <c r="G6" s="296"/>
      <c r="H6" s="296">
        <v>5356</v>
      </c>
      <c r="I6" s="296"/>
      <c r="J6" s="296">
        <v>1025</v>
      </c>
      <c r="K6" s="288"/>
      <c r="L6" s="291">
        <v>8469</v>
      </c>
      <c r="M6" s="296"/>
      <c r="N6" s="296">
        <v>896</v>
      </c>
      <c r="O6" s="296"/>
      <c r="P6" s="118"/>
      <c r="Q6" s="128" t="str">
        <f>IF(F9=SUM(H9,L9),"ok","chyba")</f>
        <v>ok</v>
      </c>
      <c r="R6" s="129" t="s">
        <v>277</v>
      </c>
    </row>
    <row r="7" spans="2:18" s="7" customFormat="1" ht="24" customHeight="1">
      <c r="B7" s="352" t="s">
        <v>54</v>
      </c>
      <c r="C7" s="353"/>
      <c r="D7" s="354"/>
      <c r="E7" s="63">
        <v>82</v>
      </c>
      <c r="F7" s="296">
        <v>5900</v>
      </c>
      <c r="G7" s="296"/>
      <c r="H7" s="360" t="s">
        <v>8</v>
      </c>
      <c r="I7" s="370"/>
      <c r="J7" s="360" t="s">
        <v>8</v>
      </c>
      <c r="K7" s="371"/>
      <c r="L7" s="291">
        <v>5900</v>
      </c>
      <c r="M7" s="296"/>
      <c r="N7" s="296">
        <v>1084</v>
      </c>
      <c r="O7" s="296"/>
      <c r="P7" s="118"/>
      <c r="Q7" s="128" t="str">
        <f>IF(F10=L10,"ok","chyba")</f>
        <v>ok</v>
      </c>
      <c r="R7" s="129" t="s">
        <v>278</v>
      </c>
    </row>
    <row r="8" spans="2:18" s="7" customFormat="1" ht="23.25" customHeight="1">
      <c r="B8" s="352" t="s">
        <v>55</v>
      </c>
      <c r="C8" s="353"/>
      <c r="D8" s="354"/>
      <c r="E8" s="63">
        <v>83</v>
      </c>
      <c r="F8" s="296">
        <v>19085</v>
      </c>
      <c r="G8" s="296"/>
      <c r="H8" s="296">
        <v>10015</v>
      </c>
      <c r="I8" s="296"/>
      <c r="J8" s="296">
        <v>3193</v>
      </c>
      <c r="K8" s="288"/>
      <c r="L8" s="291">
        <v>9070</v>
      </c>
      <c r="M8" s="296"/>
      <c r="N8" s="296">
        <v>2688</v>
      </c>
      <c r="O8" s="296"/>
      <c r="P8" s="118"/>
      <c r="Q8" s="128" t="str">
        <f>IF(F11=H11,"ok","chyba")</f>
        <v>ok</v>
      </c>
      <c r="R8" s="129" t="s">
        <v>455</v>
      </c>
    </row>
    <row r="9" spans="2:18" s="7" customFormat="1" ht="26.25" customHeight="1">
      <c r="B9" s="352" t="s">
        <v>56</v>
      </c>
      <c r="C9" s="353"/>
      <c r="D9" s="354"/>
      <c r="E9" s="63">
        <v>84</v>
      </c>
      <c r="F9" s="296">
        <v>1519</v>
      </c>
      <c r="G9" s="296"/>
      <c r="H9" s="296">
        <v>662</v>
      </c>
      <c r="I9" s="296"/>
      <c r="J9" s="296">
        <v>239</v>
      </c>
      <c r="K9" s="288"/>
      <c r="L9" s="291">
        <v>857</v>
      </c>
      <c r="M9" s="296"/>
      <c r="N9" s="296">
        <v>284</v>
      </c>
      <c r="O9" s="296"/>
      <c r="P9" s="118"/>
      <c r="Q9" s="128" t="str">
        <f>IF(F12=SUM(H12,L12),"ok","chyba")</f>
        <v>ok</v>
      </c>
      <c r="R9" s="129" t="s">
        <v>456</v>
      </c>
    </row>
    <row r="10" spans="2:18" s="7" customFormat="1" ht="24.75" customHeight="1">
      <c r="B10" s="352" t="s">
        <v>465</v>
      </c>
      <c r="C10" s="355"/>
      <c r="D10" s="356"/>
      <c r="E10" s="63" t="s">
        <v>177</v>
      </c>
      <c r="F10" s="350">
        <v>1249</v>
      </c>
      <c r="G10" s="291"/>
      <c r="H10" s="372" t="s">
        <v>8</v>
      </c>
      <c r="I10" s="373"/>
      <c r="J10" s="372" t="s">
        <v>8</v>
      </c>
      <c r="K10" s="374"/>
      <c r="L10" s="375">
        <v>1249</v>
      </c>
      <c r="M10" s="291"/>
      <c r="N10" s="350">
        <v>133</v>
      </c>
      <c r="O10" s="291"/>
      <c r="P10" s="118"/>
      <c r="Q10" s="128" t="str">
        <f>IF(F13=SUM(H13,L13),"ok","chyba")</f>
        <v>ok</v>
      </c>
      <c r="R10" s="129" t="s">
        <v>457</v>
      </c>
    </row>
    <row r="11" spans="2:18" s="7" customFormat="1" ht="24.75" customHeight="1">
      <c r="B11" s="357" t="s">
        <v>420</v>
      </c>
      <c r="C11" s="358"/>
      <c r="D11" s="359"/>
      <c r="E11" s="201" t="s">
        <v>421</v>
      </c>
      <c r="F11" s="350">
        <v>989</v>
      </c>
      <c r="G11" s="280"/>
      <c r="H11" s="350">
        <v>989</v>
      </c>
      <c r="I11" s="280"/>
      <c r="J11" s="350">
        <v>98</v>
      </c>
      <c r="K11" s="379"/>
      <c r="L11" s="376" t="s">
        <v>8</v>
      </c>
      <c r="M11" s="377"/>
      <c r="N11" s="372" t="s">
        <v>8</v>
      </c>
      <c r="O11" s="377"/>
      <c r="P11" s="118"/>
      <c r="Q11" s="136"/>
      <c r="R11" s="141"/>
    </row>
    <row r="12" spans="2:18" s="7" customFormat="1" ht="25.5" customHeight="1">
      <c r="B12" s="352" t="s">
        <v>57</v>
      </c>
      <c r="C12" s="353"/>
      <c r="D12" s="354"/>
      <c r="E12" s="63">
        <v>85</v>
      </c>
      <c r="F12" s="296">
        <v>681</v>
      </c>
      <c r="G12" s="296"/>
      <c r="H12" s="296">
        <v>303</v>
      </c>
      <c r="I12" s="296"/>
      <c r="J12" s="296">
        <v>125</v>
      </c>
      <c r="K12" s="288"/>
      <c r="L12" s="291">
        <v>378</v>
      </c>
      <c r="M12" s="296"/>
      <c r="N12" s="296">
        <v>135</v>
      </c>
      <c r="O12" s="296"/>
      <c r="P12" s="118"/>
      <c r="Q12" s="136"/>
      <c r="R12" s="141"/>
    </row>
    <row r="13" spans="2:18" s="7" customFormat="1" ht="27.75" customHeight="1">
      <c r="B13" s="352" t="s">
        <v>58</v>
      </c>
      <c r="C13" s="353"/>
      <c r="D13" s="354"/>
      <c r="E13" s="63">
        <v>86</v>
      </c>
      <c r="F13" s="296">
        <v>677</v>
      </c>
      <c r="G13" s="296"/>
      <c r="H13" s="296">
        <v>313</v>
      </c>
      <c r="I13" s="296"/>
      <c r="J13" s="296">
        <v>112</v>
      </c>
      <c r="K13" s="288"/>
      <c r="L13" s="291">
        <v>364</v>
      </c>
      <c r="M13" s="296"/>
      <c r="N13" s="296">
        <v>100</v>
      </c>
      <c r="O13" s="296"/>
      <c r="P13" s="118"/>
      <c r="Q13" s="136"/>
      <c r="R13" s="141"/>
    </row>
    <row r="14" spans="2:18" s="7" customFormat="1" ht="33" customHeight="1">
      <c r="B14" s="126" t="s">
        <v>29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136"/>
      <c r="R14" s="141"/>
    </row>
    <row r="15" spans="2:18" s="7" customFormat="1" ht="27" customHeight="1">
      <c r="B15" s="363" t="s">
        <v>7</v>
      </c>
      <c r="C15" s="367"/>
      <c r="D15" s="66" t="s">
        <v>7</v>
      </c>
      <c r="E15" s="360" t="s">
        <v>35</v>
      </c>
      <c r="F15" s="290"/>
      <c r="G15" s="360" t="s">
        <v>34</v>
      </c>
      <c r="H15" s="290"/>
      <c r="I15" s="360" t="s">
        <v>33</v>
      </c>
      <c r="J15" s="290"/>
      <c r="K15" s="363" t="s">
        <v>32</v>
      </c>
      <c r="L15" s="378"/>
      <c r="M15" s="63" t="s">
        <v>31</v>
      </c>
      <c r="N15" s="423" t="s">
        <v>30</v>
      </c>
      <c r="O15" s="405"/>
      <c r="P15" s="116"/>
      <c r="Q15" s="271"/>
      <c r="R15" s="272"/>
    </row>
    <row r="16" spans="2:18" s="7" customFormat="1" ht="26.25" customHeight="1">
      <c r="B16" s="289" t="s">
        <v>5</v>
      </c>
      <c r="C16" s="393"/>
      <c r="D16" s="58" t="s">
        <v>6</v>
      </c>
      <c r="E16" s="289">
        <v>1</v>
      </c>
      <c r="F16" s="290"/>
      <c r="G16" s="289">
        <v>2</v>
      </c>
      <c r="H16" s="290"/>
      <c r="I16" s="289">
        <v>3</v>
      </c>
      <c r="J16" s="290"/>
      <c r="K16" s="289">
        <v>4</v>
      </c>
      <c r="L16" s="290"/>
      <c r="M16" s="59">
        <v>5</v>
      </c>
      <c r="N16" s="424">
        <v>6</v>
      </c>
      <c r="O16" s="280"/>
      <c r="P16" s="117"/>
      <c r="Q16" s="136"/>
      <c r="R16" s="141"/>
    </row>
    <row r="17" spans="2:18" s="7" customFormat="1" ht="30" customHeight="1">
      <c r="B17" s="363" t="s">
        <v>23</v>
      </c>
      <c r="C17" s="353"/>
      <c r="D17" s="123">
        <v>88</v>
      </c>
      <c r="E17" s="350">
        <v>17560</v>
      </c>
      <c r="F17" s="351"/>
      <c r="G17" s="350">
        <v>14418</v>
      </c>
      <c r="H17" s="351"/>
      <c r="I17" s="350">
        <v>3775</v>
      </c>
      <c r="J17" s="351"/>
      <c r="K17" s="350">
        <v>6761</v>
      </c>
      <c r="L17" s="351"/>
      <c r="M17" s="181">
        <v>778</v>
      </c>
      <c r="N17" s="281">
        <v>1736</v>
      </c>
      <c r="O17" s="275"/>
      <c r="P17" s="117"/>
      <c r="Q17" s="131" t="str">
        <f>IF(Strana1!D42=SUM(Strana2!E17:O17),"ok","chyba")</f>
        <v>ok</v>
      </c>
      <c r="R17" s="113" t="s">
        <v>306</v>
      </c>
    </row>
    <row r="18" spans="2:18" s="7" customFormat="1" ht="29.25" customHeight="1">
      <c r="B18" s="126" t="s">
        <v>36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136"/>
      <c r="R18" s="141"/>
    </row>
    <row r="19" spans="2:18" s="7" customFormat="1" ht="27" customHeight="1">
      <c r="B19" s="130" t="s">
        <v>37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136"/>
      <c r="R19" s="141"/>
    </row>
    <row r="20" spans="2:18" s="7" customFormat="1" ht="38.25" customHeight="1">
      <c r="B20" s="390"/>
      <c r="C20" s="390"/>
      <c r="D20" s="390"/>
      <c r="E20" s="282" t="s">
        <v>7</v>
      </c>
      <c r="F20" s="282" t="s">
        <v>352</v>
      </c>
      <c r="G20" s="306" t="s">
        <v>42</v>
      </c>
      <c r="H20" s="306"/>
      <c r="I20" s="306" t="s">
        <v>307</v>
      </c>
      <c r="J20" s="306"/>
      <c r="K20" s="360" t="s">
        <v>304</v>
      </c>
      <c r="L20" s="414"/>
      <c r="M20" s="414"/>
      <c r="N20" s="280"/>
      <c r="O20" s="282" t="s">
        <v>309</v>
      </c>
      <c r="P20" s="118"/>
      <c r="Q20" s="128" t="str">
        <f>IF(I24=SUM(F24:G24)-SUM(K24:O24),"ok","chyba")</f>
        <v>ok</v>
      </c>
      <c r="R20" s="132" t="s">
        <v>355</v>
      </c>
    </row>
    <row r="21" spans="2:18" s="7" customFormat="1" ht="39.75" customHeight="1">
      <c r="B21" s="390"/>
      <c r="C21" s="390"/>
      <c r="D21" s="390"/>
      <c r="E21" s="401"/>
      <c r="F21" s="401"/>
      <c r="G21" s="306" t="s">
        <v>41</v>
      </c>
      <c r="H21" s="306" t="s">
        <v>43</v>
      </c>
      <c r="I21" s="282" t="s">
        <v>41</v>
      </c>
      <c r="J21" s="425" t="s">
        <v>308</v>
      </c>
      <c r="K21" s="363" t="s">
        <v>279</v>
      </c>
      <c r="L21" s="405"/>
      <c r="M21" s="282" t="s">
        <v>39</v>
      </c>
      <c r="N21" s="282" t="s">
        <v>38</v>
      </c>
      <c r="O21" s="284"/>
      <c r="P21" s="118"/>
      <c r="Q21" s="128" t="str">
        <f>IF(I25=SUM(F25:G25)-SUM(K25:O25),"ok","chyba")</f>
        <v>ok</v>
      </c>
      <c r="R21" s="132" t="s">
        <v>356</v>
      </c>
    </row>
    <row r="22" spans="2:18" s="7" customFormat="1" ht="39.75" customHeight="1">
      <c r="B22" s="390"/>
      <c r="C22" s="390"/>
      <c r="D22" s="390"/>
      <c r="E22" s="285"/>
      <c r="F22" s="285"/>
      <c r="G22" s="306"/>
      <c r="H22" s="306"/>
      <c r="I22" s="283"/>
      <c r="J22" s="283"/>
      <c r="K22" s="179" t="s">
        <v>40</v>
      </c>
      <c r="L22" s="179" t="s">
        <v>173</v>
      </c>
      <c r="M22" s="283"/>
      <c r="N22" s="283"/>
      <c r="O22" s="285"/>
      <c r="P22" s="118"/>
      <c r="Q22" s="128" t="str">
        <f>IF(I26=SUM(F26:G26)-SUM(K26:O26),"ok","chyba")</f>
        <v>ok</v>
      </c>
      <c r="R22" s="132" t="s">
        <v>357</v>
      </c>
    </row>
    <row r="23" spans="2:18" s="7" customFormat="1" ht="42" customHeight="1">
      <c r="B23" s="360" t="s">
        <v>5</v>
      </c>
      <c r="C23" s="391"/>
      <c r="D23" s="370"/>
      <c r="E23" s="63" t="s">
        <v>6</v>
      </c>
      <c r="F23" s="63">
        <v>1</v>
      </c>
      <c r="G23" s="63">
        <v>2</v>
      </c>
      <c r="H23" s="63">
        <v>3</v>
      </c>
      <c r="I23" s="63">
        <v>4</v>
      </c>
      <c r="J23" s="178">
        <v>5</v>
      </c>
      <c r="K23" s="63">
        <v>6</v>
      </c>
      <c r="L23" s="63">
        <v>7</v>
      </c>
      <c r="M23" s="63">
        <v>8</v>
      </c>
      <c r="N23" s="63">
        <v>9</v>
      </c>
      <c r="O23" s="63">
        <v>10</v>
      </c>
      <c r="P23" s="118"/>
      <c r="Q23" s="128" t="str">
        <f>IF(I27=SUM(F27:G27)-SUM(K27:O27),"ok","chyba")</f>
        <v>ok</v>
      </c>
      <c r="R23" s="132" t="s">
        <v>458</v>
      </c>
    </row>
    <row r="24" spans="2:18" s="7" customFormat="1" ht="39.75" customHeight="1">
      <c r="B24" s="392" t="s">
        <v>161</v>
      </c>
      <c r="C24" s="392"/>
      <c r="D24" s="392"/>
      <c r="E24" s="63">
        <v>89</v>
      </c>
      <c r="F24" s="64">
        <v>7228</v>
      </c>
      <c r="G24" s="64">
        <v>1561</v>
      </c>
      <c r="H24" s="64">
        <v>82</v>
      </c>
      <c r="I24" s="64">
        <v>7583</v>
      </c>
      <c r="J24" s="64">
        <v>449</v>
      </c>
      <c r="K24" s="64">
        <v>82</v>
      </c>
      <c r="L24" s="64">
        <v>35</v>
      </c>
      <c r="M24" s="64">
        <v>693</v>
      </c>
      <c r="N24" s="64">
        <v>226</v>
      </c>
      <c r="O24" s="64">
        <v>170</v>
      </c>
      <c r="P24" s="118"/>
      <c r="Q24" s="128" t="str">
        <f>IF(I28=SUM(F28:G28)-SUM(K28:O28),"ok","chyba")</f>
        <v>ok</v>
      </c>
      <c r="R24" s="132" t="s">
        <v>459</v>
      </c>
    </row>
    <row r="25" spans="2:18" s="7" customFormat="1" ht="30" customHeight="1">
      <c r="B25" s="400" t="s">
        <v>159</v>
      </c>
      <c r="C25" s="400"/>
      <c r="D25" s="400"/>
      <c r="E25" s="63" t="s">
        <v>157</v>
      </c>
      <c r="F25" s="64">
        <v>4922</v>
      </c>
      <c r="G25" s="64">
        <v>1105</v>
      </c>
      <c r="H25" s="64">
        <v>54</v>
      </c>
      <c r="I25" s="64">
        <v>5174</v>
      </c>
      <c r="J25" s="176">
        <v>294</v>
      </c>
      <c r="K25" s="64">
        <v>64</v>
      </c>
      <c r="L25" s="64">
        <v>25</v>
      </c>
      <c r="M25" s="64">
        <v>480</v>
      </c>
      <c r="N25" s="64">
        <v>153</v>
      </c>
      <c r="O25" s="64">
        <v>131</v>
      </c>
      <c r="P25" s="118"/>
      <c r="Q25" s="128" t="str">
        <f>IF(F24=SUM(F25,F27),"ok","chyba")</f>
        <v>ok</v>
      </c>
      <c r="R25" s="273" t="s">
        <v>460</v>
      </c>
    </row>
    <row r="26" spans="2:18" s="7" customFormat="1" ht="30.75" customHeight="1">
      <c r="B26" s="357" t="s">
        <v>353</v>
      </c>
      <c r="C26" s="358"/>
      <c r="D26" s="359"/>
      <c r="E26" s="274" t="s">
        <v>158</v>
      </c>
      <c r="F26" s="64">
        <v>4</v>
      </c>
      <c r="G26" s="64">
        <v>0</v>
      </c>
      <c r="H26" s="64">
        <v>0</v>
      </c>
      <c r="I26" s="64">
        <v>4</v>
      </c>
      <c r="J26" s="176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118"/>
      <c r="Q26" s="128" t="str">
        <f>IF(G24=SUM(G25,G27),"ok","chyba")</f>
        <v>ok</v>
      </c>
      <c r="R26" s="273" t="s">
        <v>462</v>
      </c>
    </row>
    <row r="27" spans="2:18" s="7" customFormat="1" ht="27" customHeight="1">
      <c r="B27" s="399" t="s">
        <v>160</v>
      </c>
      <c r="C27" s="399"/>
      <c r="D27" s="399"/>
      <c r="E27" s="201" t="s">
        <v>318</v>
      </c>
      <c r="F27" s="64">
        <v>2306</v>
      </c>
      <c r="G27" s="64">
        <v>456</v>
      </c>
      <c r="H27" s="64">
        <v>32</v>
      </c>
      <c r="I27" s="64">
        <v>2409</v>
      </c>
      <c r="J27" s="176">
        <v>155</v>
      </c>
      <c r="K27" s="64">
        <v>17</v>
      </c>
      <c r="L27" s="64">
        <v>11</v>
      </c>
      <c r="M27" s="64">
        <v>215</v>
      </c>
      <c r="N27" s="64">
        <v>71</v>
      </c>
      <c r="O27" s="64">
        <v>39</v>
      </c>
      <c r="P27" s="65"/>
      <c r="Q27" s="128" t="str">
        <f>IF(I24=SUM(I25,I27),"ok","chyba")</f>
        <v>ok</v>
      </c>
      <c r="R27" s="273" t="s">
        <v>461</v>
      </c>
    </row>
    <row r="28" spans="2:18" s="7" customFormat="1" ht="30" customHeight="1">
      <c r="B28" s="357" t="s">
        <v>354</v>
      </c>
      <c r="C28" s="358"/>
      <c r="D28" s="359"/>
      <c r="E28" s="201" t="s">
        <v>319</v>
      </c>
      <c r="F28" s="64">
        <v>2098</v>
      </c>
      <c r="G28" s="183">
        <v>403</v>
      </c>
      <c r="H28" s="64">
        <v>22</v>
      </c>
      <c r="I28" s="183">
        <v>2196</v>
      </c>
      <c r="J28" s="64">
        <v>138</v>
      </c>
      <c r="K28" s="183">
        <v>17</v>
      </c>
      <c r="L28" s="64">
        <v>13</v>
      </c>
      <c r="M28" s="183">
        <v>181</v>
      </c>
      <c r="N28" s="64">
        <v>59</v>
      </c>
      <c r="O28" s="176">
        <v>35</v>
      </c>
      <c r="P28" s="116"/>
      <c r="Q28" s="294" t="s">
        <v>463</v>
      </c>
      <c r="R28" s="295"/>
    </row>
    <row r="29" spans="2:18" s="7" customFormat="1" ht="42" customHeight="1">
      <c r="B29" s="260" t="s">
        <v>445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15"/>
      <c r="Q29" s="136"/>
      <c r="R29" s="204"/>
    </row>
    <row r="30" spans="2:18" s="7" customFormat="1" ht="27" customHeight="1">
      <c r="B30" s="282"/>
      <c r="C30" s="282" t="s">
        <v>7</v>
      </c>
      <c r="D30" s="360" t="s">
        <v>59</v>
      </c>
      <c r="E30" s="394"/>
      <c r="F30" s="394"/>
      <c r="G30" s="394"/>
      <c r="H30" s="394"/>
      <c r="I30" s="394"/>
      <c r="J30" s="394"/>
      <c r="K30" s="394"/>
      <c r="L30" s="395"/>
      <c r="M30" s="292" t="s">
        <v>49</v>
      </c>
      <c r="N30" s="292"/>
      <c r="O30" s="293"/>
      <c r="P30" s="120"/>
      <c r="Q30" s="136"/>
      <c r="R30" s="204"/>
    </row>
    <row r="31" spans="2:18" s="7" customFormat="1" ht="37.5" customHeight="1">
      <c r="B31" s="283"/>
      <c r="C31" s="283"/>
      <c r="D31" s="363" t="s">
        <v>163</v>
      </c>
      <c r="E31" s="405"/>
      <c r="F31" s="363" t="s">
        <v>45</v>
      </c>
      <c r="G31" s="365"/>
      <c r="H31" s="364"/>
      <c r="I31" s="363" t="s">
        <v>44</v>
      </c>
      <c r="J31" s="405"/>
      <c r="K31" s="363" t="s">
        <v>301</v>
      </c>
      <c r="L31" s="415"/>
      <c r="M31" s="177" t="s">
        <v>48</v>
      </c>
      <c r="N31" s="66" t="s">
        <v>47</v>
      </c>
      <c r="O31" s="63" t="s">
        <v>46</v>
      </c>
      <c r="P31" s="116"/>
      <c r="Q31" s="136"/>
      <c r="R31" s="204"/>
    </row>
    <row r="32" spans="2:18" s="7" customFormat="1" ht="30.75" customHeight="1">
      <c r="B32" s="63" t="s">
        <v>5</v>
      </c>
      <c r="C32" s="59" t="s">
        <v>6</v>
      </c>
      <c r="D32" s="279">
        <v>1</v>
      </c>
      <c r="E32" s="280"/>
      <c r="F32" s="276">
        <v>2</v>
      </c>
      <c r="G32" s="276"/>
      <c r="H32" s="276"/>
      <c r="I32" s="276">
        <v>3</v>
      </c>
      <c r="J32" s="276"/>
      <c r="K32" s="276">
        <v>4</v>
      </c>
      <c r="L32" s="416"/>
      <c r="M32" s="174">
        <v>5</v>
      </c>
      <c r="N32" s="173">
        <v>6</v>
      </c>
      <c r="O32" s="173">
        <v>7</v>
      </c>
      <c r="P32" s="121"/>
      <c r="Q32" s="136"/>
      <c r="R32" s="204"/>
    </row>
    <row r="33" spans="2:18" s="7" customFormat="1" ht="26.25" customHeight="1">
      <c r="B33" s="66" t="s">
        <v>178</v>
      </c>
      <c r="C33" s="59">
        <v>90</v>
      </c>
      <c r="D33" s="281">
        <v>4745</v>
      </c>
      <c r="E33" s="275"/>
      <c r="F33" s="277">
        <v>946</v>
      </c>
      <c r="G33" s="278"/>
      <c r="H33" s="278"/>
      <c r="I33" s="277">
        <v>764</v>
      </c>
      <c r="J33" s="277"/>
      <c r="K33" s="277">
        <v>4927</v>
      </c>
      <c r="L33" s="349"/>
      <c r="M33" s="180">
        <v>2391</v>
      </c>
      <c r="N33" s="175">
        <v>914</v>
      </c>
      <c r="O33" s="175">
        <v>1688</v>
      </c>
      <c r="P33" s="122"/>
      <c r="Q33" s="128" t="str">
        <f>IF(K33=SUM(D33:H33)-I33,"ok","chyba")</f>
        <v>ok</v>
      </c>
      <c r="R33" s="129" t="s">
        <v>280</v>
      </c>
    </row>
    <row r="34" spans="2:18" s="7" customFormat="1" ht="41.25" customHeight="1">
      <c r="B34" s="411" t="s">
        <v>320</v>
      </c>
      <c r="C34" s="412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116"/>
      <c r="Q34" s="136"/>
      <c r="R34" s="204"/>
    </row>
    <row r="35" spans="2:18" s="7" customFormat="1" ht="27" customHeight="1">
      <c r="B35" s="61"/>
      <c r="C35" s="71"/>
      <c r="D35" s="73"/>
      <c r="E35" s="73"/>
      <c r="F35" s="74"/>
      <c r="G35" s="406" t="s">
        <v>7</v>
      </c>
      <c r="H35" s="407"/>
      <c r="I35" s="404" t="s">
        <v>302</v>
      </c>
      <c r="J35" s="410"/>
      <c r="K35" s="410"/>
      <c r="L35" s="410"/>
      <c r="M35" s="410"/>
      <c r="N35" s="410"/>
      <c r="O35" s="405"/>
      <c r="P35" s="116"/>
      <c r="Q35" s="136"/>
      <c r="R35" s="204"/>
    </row>
    <row r="36" spans="2:18" s="7" customFormat="1" ht="27.75" customHeight="1">
      <c r="B36" s="62"/>
      <c r="C36" s="72"/>
      <c r="D36" s="75"/>
      <c r="E36" s="75"/>
      <c r="F36" s="76"/>
      <c r="G36" s="408"/>
      <c r="H36" s="409"/>
      <c r="I36" s="77">
        <v>1</v>
      </c>
      <c r="J36" s="78">
        <v>2</v>
      </c>
      <c r="K36" s="78">
        <v>3</v>
      </c>
      <c r="L36" s="78">
        <v>4</v>
      </c>
      <c r="M36" s="78">
        <v>5</v>
      </c>
      <c r="N36" s="78">
        <v>6</v>
      </c>
      <c r="O36" s="78" t="s">
        <v>180</v>
      </c>
      <c r="P36" s="116"/>
      <c r="Q36" s="136"/>
      <c r="R36" s="204"/>
    </row>
    <row r="37" spans="2:18" s="7" customFormat="1" ht="28.5" customHeight="1">
      <c r="B37" s="363" t="s">
        <v>5</v>
      </c>
      <c r="C37" s="414"/>
      <c r="D37" s="414"/>
      <c r="E37" s="414"/>
      <c r="F37" s="280"/>
      <c r="G37" s="404" t="s">
        <v>6</v>
      </c>
      <c r="H37" s="405"/>
      <c r="I37" s="78">
        <v>1</v>
      </c>
      <c r="J37" s="78">
        <v>2</v>
      </c>
      <c r="K37" s="78">
        <v>3</v>
      </c>
      <c r="L37" s="78">
        <v>4</v>
      </c>
      <c r="M37" s="78">
        <v>5</v>
      </c>
      <c r="N37" s="78">
        <v>6</v>
      </c>
      <c r="O37" s="78">
        <v>7</v>
      </c>
      <c r="P37" s="65"/>
      <c r="Q37" s="136"/>
      <c r="R37" s="204"/>
    </row>
    <row r="38" spans="2:18" s="7" customFormat="1" ht="28.5" customHeight="1">
      <c r="B38" s="396" t="s">
        <v>181</v>
      </c>
      <c r="C38" s="402"/>
      <c r="D38" s="402"/>
      <c r="E38" s="402"/>
      <c r="F38" s="403"/>
      <c r="G38" s="361" t="s">
        <v>273</v>
      </c>
      <c r="H38" s="362"/>
      <c r="I38" s="79">
        <v>3631</v>
      </c>
      <c r="J38" s="79">
        <v>911</v>
      </c>
      <c r="K38" s="79">
        <v>186</v>
      </c>
      <c r="L38" s="79">
        <v>117</v>
      </c>
      <c r="M38" s="79">
        <v>33</v>
      </c>
      <c r="N38" s="79">
        <v>24</v>
      </c>
      <c r="O38" s="79">
        <v>26</v>
      </c>
      <c r="P38" s="115"/>
      <c r="Q38" s="136"/>
      <c r="R38" s="204"/>
    </row>
    <row r="39" spans="2:18" s="7" customFormat="1" ht="45.75" customHeight="1">
      <c r="B39" s="126" t="s">
        <v>179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118"/>
      <c r="Q39" s="136"/>
      <c r="R39" s="204"/>
    </row>
    <row r="40" spans="2:18" s="7" customFormat="1" ht="35.25" customHeight="1">
      <c r="B40" s="392"/>
      <c r="C40" s="392"/>
      <c r="D40" s="392"/>
      <c r="E40" s="392"/>
      <c r="F40" s="392"/>
      <c r="G40" s="392"/>
      <c r="H40" s="306" t="s">
        <v>7</v>
      </c>
      <c r="I40" s="306" t="s">
        <v>51</v>
      </c>
      <c r="J40" s="306"/>
      <c r="K40" s="306"/>
      <c r="L40" s="306" t="s">
        <v>50</v>
      </c>
      <c r="M40" s="306" t="s">
        <v>49</v>
      </c>
      <c r="N40" s="306"/>
      <c r="O40" s="306"/>
      <c r="P40" s="118"/>
      <c r="Q40" s="136"/>
      <c r="R40" s="204"/>
    </row>
    <row r="41" spans="2:18" s="7" customFormat="1" ht="39.75" customHeight="1">
      <c r="B41" s="392"/>
      <c r="C41" s="392"/>
      <c r="D41" s="392"/>
      <c r="E41" s="392"/>
      <c r="F41" s="392"/>
      <c r="G41" s="392"/>
      <c r="H41" s="306"/>
      <c r="I41" s="66" t="s">
        <v>310</v>
      </c>
      <c r="J41" s="66" t="s">
        <v>312</v>
      </c>
      <c r="K41" s="66" t="s">
        <v>311</v>
      </c>
      <c r="L41" s="306"/>
      <c r="M41" s="63" t="s">
        <v>48</v>
      </c>
      <c r="N41" s="66" t="s">
        <v>47</v>
      </c>
      <c r="O41" s="63" t="s">
        <v>46</v>
      </c>
      <c r="P41" s="118"/>
      <c r="Q41" s="136"/>
      <c r="R41" s="204"/>
    </row>
    <row r="42" spans="2:18" s="7" customFormat="1" ht="27" customHeight="1">
      <c r="B42" s="363" t="s">
        <v>5</v>
      </c>
      <c r="C42" s="365"/>
      <c r="D42" s="365"/>
      <c r="E42" s="365"/>
      <c r="F42" s="365"/>
      <c r="G42" s="364"/>
      <c r="H42" s="66" t="s">
        <v>6</v>
      </c>
      <c r="I42" s="63">
        <v>1</v>
      </c>
      <c r="J42" s="66">
        <v>2</v>
      </c>
      <c r="K42" s="63">
        <v>3</v>
      </c>
      <c r="L42" s="66">
        <v>4</v>
      </c>
      <c r="M42" s="63">
        <v>5</v>
      </c>
      <c r="N42" s="66">
        <v>6</v>
      </c>
      <c r="O42" s="63">
        <v>7</v>
      </c>
      <c r="P42" s="118"/>
      <c r="Q42" s="136"/>
      <c r="R42" s="204"/>
    </row>
    <row r="43" spans="2:18" s="7" customFormat="1" ht="27" customHeight="1">
      <c r="B43" s="396" t="s">
        <v>60</v>
      </c>
      <c r="C43" s="397"/>
      <c r="D43" s="397"/>
      <c r="E43" s="397"/>
      <c r="F43" s="397"/>
      <c r="G43" s="398"/>
      <c r="H43" s="66">
        <v>91</v>
      </c>
      <c r="I43" s="64">
        <v>2289</v>
      </c>
      <c r="J43" s="67">
        <v>909</v>
      </c>
      <c r="K43" s="64">
        <v>2528</v>
      </c>
      <c r="L43" s="67">
        <v>373</v>
      </c>
      <c r="M43" s="63" t="s">
        <v>8</v>
      </c>
      <c r="N43" s="63" t="s">
        <v>8</v>
      </c>
      <c r="O43" s="64">
        <v>768</v>
      </c>
      <c r="P43" s="118"/>
      <c r="Q43" s="2"/>
      <c r="R43" s="2"/>
    </row>
    <row r="44" spans="2:18" s="7" customFormat="1" ht="30.75" customHeight="1">
      <c r="B44" s="396" t="s">
        <v>162</v>
      </c>
      <c r="C44" s="397"/>
      <c r="D44" s="397"/>
      <c r="E44" s="397"/>
      <c r="F44" s="397"/>
      <c r="G44" s="398"/>
      <c r="H44" s="66" t="s">
        <v>52</v>
      </c>
      <c r="I44" s="64">
        <v>33</v>
      </c>
      <c r="J44" s="67">
        <v>32</v>
      </c>
      <c r="K44" s="64">
        <v>47</v>
      </c>
      <c r="L44" s="67">
        <v>6</v>
      </c>
      <c r="M44" s="63" t="s">
        <v>8</v>
      </c>
      <c r="N44" s="63" t="s">
        <v>8</v>
      </c>
      <c r="O44" s="64">
        <v>37</v>
      </c>
      <c r="P44" s="118"/>
      <c r="Q44" s="136"/>
      <c r="R44" s="141"/>
    </row>
    <row r="45" spans="2:18" s="7" customFormat="1" ht="29.25" customHeight="1">
      <c r="B45" s="396" t="s">
        <v>61</v>
      </c>
      <c r="C45" s="397"/>
      <c r="D45" s="397"/>
      <c r="E45" s="397"/>
      <c r="F45" s="397"/>
      <c r="G45" s="398"/>
      <c r="H45" s="66">
        <v>92</v>
      </c>
      <c r="I45" s="64">
        <v>642</v>
      </c>
      <c r="J45" s="67">
        <v>568</v>
      </c>
      <c r="K45" s="64">
        <v>677</v>
      </c>
      <c r="L45" s="67">
        <v>384</v>
      </c>
      <c r="M45" s="64">
        <v>182</v>
      </c>
      <c r="N45" s="67">
        <v>70</v>
      </c>
      <c r="O45" s="64">
        <v>314</v>
      </c>
      <c r="P45" s="118"/>
      <c r="Q45" s="2"/>
      <c r="R45" s="2"/>
    </row>
    <row r="46" spans="2:18" s="7" customFormat="1" ht="24" customHeight="1">
      <c r="B46" s="396" t="s">
        <v>417</v>
      </c>
      <c r="C46" s="397"/>
      <c r="D46" s="397"/>
      <c r="E46" s="397"/>
      <c r="F46" s="397"/>
      <c r="G46" s="398"/>
      <c r="H46" s="66">
        <v>94</v>
      </c>
      <c r="I46" s="64">
        <v>73</v>
      </c>
      <c r="J46" s="67">
        <v>159</v>
      </c>
      <c r="K46" s="64">
        <v>50</v>
      </c>
      <c r="L46" s="67">
        <v>142</v>
      </c>
      <c r="M46" s="64">
        <v>83</v>
      </c>
      <c r="N46" s="67">
        <v>32</v>
      </c>
      <c r="O46" s="64">
        <v>71</v>
      </c>
      <c r="P46" s="118"/>
      <c r="Q46" s="136"/>
      <c r="R46" s="124"/>
    </row>
    <row r="47" spans="2:18" s="7" customFormat="1" ht="33" customHeight="1">
      <c r="B47" s="396" t="s">
        <v>28</v>
      </c>
      <c r="C47" s="397"/>
      <c r="D47" s="397"/>
      <c r="E47" s="397"/>
      <c r="F47" s="397"/>
      <c r="G47" s="398"/>
      <c r="H47" s="66">
        <v>96</v>
      </c>
      <c r="I47" s="64">
        <v>3004</v>
      </c>
      <c r="J47" s="64">
        <v>1636</v>
      </c>
      <c r="K47" s="64">
        <v>3255</v>
      </c>
      <c r="L47" s="64">
        <v>899</v>
      </c>
      <c r="M47" s="64">
        <v>265</v>
      </c>
      <c r="N47" s="64">
        <v>102</v>
      </c>
      <c r="O47" s="64">
        <v>1153</v>
      </c>
      <c r="P47" s="118"/>
      <c r="Q47" s="286" t="s">
        <v>464</v>
      </c>
      <c r="R47" s="287"/>
    </row>
    <row r="48" spans="2:18" s="7" customFormat="1" ht="46.5" customHeight="1" thickBot="1">
      <c r="B48" s="149" t="s">
        <v>316</v>
      </c>
      <c r="C48" s="124"/>
      <c r="D48" s="124"/>
      <c r="E48" s="124"/>
      <c r="F48" s="124"/>
      <c r="G48" s="124"/>
      <c r="H48" s="115"/>
      <c r="I48" s="119"/>
      <c r="J48" s="125"/>
      <c r="K48" s="119"/>
      <c r="L48" s="125"/>
      <c r="M48" s="118"/>
      <c r="N48" s="115"/>
      <c r="O48" s="118"/>
      <c r="P48" s="118"/>
      <c r="Q48" s="136"/>
      <c r="R48" s="124"/>
    </row>
    <row r="49" spans="2:18" s="7" customFormat="1" ht="14.25" customHeight="1">
      <c r="B49" s="417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9"/>
      <c r="P49" s="118"/>
      <c r="Q49" s="136"/>
      <c r="R49" s="124"/>
    </row>
    <row r="50" spans="2:18" s="7" customFormat="1" ht="12" customHeight="1" thickBot="1">
      <c r="B50" s="420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2"/>
      <c r="P50" s="118"/>
      <c r="Q50" s="136"/>
      <c r="R50" s="124"/>
    </row>
    <row r="51" spans="2:18" s="7" customFormat="1" ht="33.75" customHeight="1"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68"/>
      <c r="Q51" s="68"/>
      <c r="R51" s="68"/>
    </row>
    <row r="52" spans="2:18" s="7" customFormat="1" ht="27" customHeight="1" hidden="1">
      <c r="B52" s="124"/>
      <c r="C52" s="124"/>
      <c r="D52" s="124"/>
      <c r="E52" s="124"/>
      <c r="F52" s="124"/>
      <c r="G52" s="124"/>
      <c r="H52" s="115"/>
      <c r="I52" s="119"/>
      <c r="J52" s="125"/>
      <c r="K52" s="119"/>
      <c r="L52" s="125"/>
      <c r="M52" s="118"/>
      <c r="N52" s="115"/>
      <c r="O52" s="118"/>
      <c r="P52" s="68"/>
      <c r="Q52" s="68"/>
      <c r="R52" s="68"/>
    </row>
    <row r="53" spans="2:18" s="7" customFormat="1" ht="12.75" hidden="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 s="7" customFormat="1" ht="12.75" hidden="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 s="7" customFormat="1" ht="12.75" hidden="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 s="7" customFormat="1" ht="12.75" hidden="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 s="7" customFormat="1" ht="12.75" hidden="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 s="7" customFormat="1" ht="12.75" hidden="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 ht="12.75" hidden="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  <c r="Q59" s="69"/>
      <c r="R59" s="69"/>
    </row>
    <row r="60" spans="2:18" ht="12.75" hidden="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9"/>
      <c r="Q60" s="69"/>
      <c r="R60" s="69"/>
    </row>
    <row r="61" spans="2:18" ht="12.75" hidden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2:15" ht="12.75" hidden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 ht="12.75" hidden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</sheetData>
  <sheetProtection/>
  <mergeCells count="137">
    <mergeCell ref="B28:D28"/>
    <mergeCell ref="B49:O50"/>
    <mergeCell ref="N15:O15"/>
    <mergeCell ref="N16:O16"/>
    <mergeCell ref="N17:O17"/>
    <mergeCell ref="I21:I22"/>
    <mergeCell ref="J21:J22"/>
    <mergeCell ref="K20:N20"/>
    <mergeCell ref="K21:L21"/>
    <mergeCell ref="M21:M22"/>
    <mergeCell ref="B34:O34"/>
    <mergeCell ref="B37:F37"/>
    <mergeCell ref="C30:C31"/>
    <mergeCell ref="B30:B31"/>
    <mergeCell ref="D31:E31"/>
    <mergeCell ref="K31:L31"/>
    <mergeCell ref="F31:H31"/>
    <mergeCell ref="I31:J31"/>
    <mergeCell ref="K32:L32"/>
    <mergeCell ref="B38:F38"/>
    <mergeCell ref="G37:H37"/>
    <mergeCell ref="G35:H36"/>
    <mergeCell ref="I35:O35"/>
    <mergeCell ref="B27:D27"/>
    <mergeCell ref="B25:D25"/>
    <mergeCell ref="E20:E22"/>
    <mergeCell ref="F20:F22"/>
    <mergeCell ref="B26:D26"/>
    <mergeCell ref="B47:G47"/>
    <mergeCell ref="B45:G45"/>
    <mergeCell ref="B46:G46"/>
    <mergeCell ref="B40:G41"/>
    <mergeCell ref="B42:G42"/>
    <mergeCell ref="B43:G43"/>
    <mergeCell ref="B44:G44"/>
    <mergeCell ref="I40:K40"/>
    <mergeCell ref="H40:H41"/>
    <mergeCell ref="B13:D13"/>
    <mergeCell ref="B20:D22"/>
    <mergeCell ref="B23:D23"/>
    <mergeCell ref="B24:D24"/>
    <mergeCell ref="B15:C15"/>
    <mergeCell ref="B16:C16"/>
    <mergeCell ref="B17:C17"/>
    <mergeCell ref="D30:L30"/>
    <mergeCell ref="E3:E4"/>
    <mergeCell ref="B3:D4"/>
    <mergeCell ref="B5:D5"/>
    <mergeCell ref="J6:K6"/>
    <mergeCell ref="F3:G4"/>
    <mergeCell ref="B6:D6"/>
    <mergeCell ref="H5:I5"/>
    <mergeCell ref="J5:K5"/>
    <mergeCell ref="N10:O10"/>
    <mergeCell ref="N11:O11"/>
    <mergeCell ref="N6:O6"/>
    <mergeCell ref="N7:O7"/>
    <mergeCell ref="F8:G8"/>
    <mergeCell ref="F9:G9"/>
    <mergeCell ref="F12:G12"/>
    <mergeCell ref="N8:O8"/>
    <mergeCell ref="N9:O9"/>
    <mergeCell ref="N12:O12"/>
    <mergeCell ref="J11:K11"/>
    <mergeCell ref="L8:M8"/>
    <mergeCell ref="L9:M9"/>
    <mergeCell ref="L12:M12"/>
    <mergeCell ref="L10:M10"/>
    <mergeCell ref="L11:M11"/>
    <mergeCell ref="I17:J17"/>
    <mergeCell ref="H12:I12"/>
    <mergeCell ref="I15:J15"/>
    <mergeCell ref="G15:H15"/>
    <mergeCell ref="G16:H16"/>
    <mergeCell ref="K15:L15"/>
    <mergeCell ref="K16:L16"/>
    <mergeCell ref="K17:L17"/>
    <mergeCell ref="J8:K8"/>
    <mergeCell ref="J9:K9"/>
    <mergeCell ref="J12:K12"/>
    <mergeCell ref="H10:I10"/>
    <mergeCell ref="J10:K10"/>
    <mergeCell ref="H11:I11"/>
    <mergeCell ref="L5:M5"/>
    <mergeCell ref="N5:O5"/>
    <mergeCell ref="F6:G6"/>
    <mergeCell ref="F7:G7"/>
    <mergeCell ref="L6:M6"/>
    <mergeCell ref="L7:M7"/>
    <mergeCell ref="H7:I7"/>
    <mergeCell ref="F5:G5"/>
    <mergeCell ref="J7:K7"/>
    <mergeCell ref="H6:I6"/>
    <mergeCell ref="N4:O4"/>
    <mergeCell ref="L4:M4"/>
    <mergeCell ref="J4:K4"/>
    <mergeCell ref="H3:O3"/>
    <mergeCell ref="H4:I4"/>
    <mergeCell ref="B7:D7"/>
    <mergeCell ref="B8:D8"/>
    <mergeCell ref="B9:D9"/>
    <mergeCell ref="G38:H38"/>
    <mergeCell ref="G20:H20"/>
    <mergeCell ref="G21:G22"/>
    <mergeCell ref="H21:H22"/>
    <mergeCell ref="H13:I13"/>
    <mergeCell ref="H8:I8"/>
    <mergeCell ref="H9:I9"/>
    <mergeCell ref="E17:F17"/>
    <mergeCell ref="B12:D12"/>
    <mergeCell ref="F10:G10"/>
    <mergeCell ref="B10:D10"/>
    <mergeCell ref="B11:D11"/>
    <mergeCell ref="F11:G11"/>
    <mergeCell ref="E16:F16"/>
    <mergeCell ref="F13:G13"/>
    <mergeCell ref="G17:H17"/>
    <mergeCell ref="E15:F15"/>
    <mergeCell ref="Q47:R47"/>
    <mergeCell ref="D32:E32"/>
    <mergeCell ref="D33:E33"/>
    <mergeCell ref="F32:H32"/>
    <mergeCell ref="I32:J32"/>
    <mergeCell ref="F33:H33"/>
    <mergeCell ref="I33:J33"/>
    <mergeCell ref="K33:L33"/>
    <mergeCell ref="M40:O40"/>
    <mergeCell ref="L40:L41"/>
    <mergeCell ref="I20:J20"/>
    <mergeCell ref="M30:O30"/>
    <mergeCell ref="Q28:R28"/>
    <mergeCell ref="J13:K13"/>
    <mergeCell ref="I16:J16"/>
    <mergeCell ref="L13:M13"/>
    <mergeCell ref="N13:O13"/>
    <mergeCell ref="N21:N22"/>
    <mergeCell ref="O20:O22"/>
  </mergeCells>
  <conditionalFormatting sqref="Q44 Q3:Q19 Q33">
    <cfRule type="cellIs" priority="1" dxfId="0" operator="equal" stopIfTrue="1">
      <formula>"chyba"</formula>
    </cfRule>
  </conditionalFormatting>
  <conditionalFormatting sqref="Q46 Q48:Q50">
    <cfRule type="cellIs" priority="2" dxfId="1" operator="equal" stopIfTrue="1">
      <formula>"chyba"</formula>
    </cfRule>
  </conditionalFormatting>
  <conditionalFormatting sqref="Q47 Q34:Q42 Q20:Q32">
    <cfRule type="cellIs" priority="3" dxfId="2" operator="equal" stopIfTrue="1">
      <formula>"chyba"</formula>
    </cfRule>
  </conditionalFormatting>
  <dataValidations count="6">
    <dataValidation type="whole" allowBlank="1" showErrorMessage="1" errorTitle="Pozor!" error="Je nezbytné vložit numerickou hodnotu!" sqref="I38:O38">
      <formula1>0</formula1>
      <formula2>999999999999</formula2>
    </dataValidation>
    <dataValidation type="whole" allowBlank="1" showErrorMessage="1" errorTitle="Pozor!" error="Je nezbytné vložit numerickou hodnotu!" sqref="F24:O28 J47:O47 D33 I33:O33 F33 I43:I47 J43:L46 L8:O10 H11:H13 I12:I13 H8:K9 J11:J13 K12:O13">
      <formula1>0</formula1>
      <formula2>999999</formula2>
    </dataValidation>
    <dataValidation type="whole" allowBlank="1" showErrorMessage="1" errorTitle="Pozor!" error="Je nezbytné vložit numerickou hodnotu!" sqref="E17:N17 N45:N46 O43:O46 L7:O7">
      <formula1>0</formula1>
      <formula2>9999999</formula2>
    </dataValidation>
    <dataValidation type="whole" allowBlank="1" showErrorMessage="1" errorTitle="Pozor!" error="Je nezbytné vložit numerickou hodnotu!" sqref="M45:M46 F6:F13 G6:G10 G12:G13">
      <formula1>0</formula1>
      <formula2>999999999</formula2>
    </dataValidation>
    <dataValidation type="whole" allowBlank="1" showErrorMessage="1" errorTitle="Pozor!" error="Je nezbytné vložit numerickou hodnotu!" sqref="H6:O6">
      <formula1>0</formula1>
      <formula2>99999999</formula2>
    </dataValidation>
    <dataValidation allowBlank="1" showErrorMessage="1" errorTitle="Pozor!" error="Je nezbytné vložit numerickou hodnotu!" sqref="H10:K10"/>
  </dataValidations>
  <printOptions horizontalCentered="1"/>
  <pageMargins left="0.35" right="0.3937007874015748" top="0.3937007874015748" bottom="0.3937007874015748" header="0" footer="0"/>
  <pageSetup fitToHeight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28">
      <selection activeCell="L10" sqref="L10"/>
    </sheetView>
  </sheetViews>
  <sheetFormatPr defaultColWidth="9.00390625" defaultRowHeight="12.75" zeroHeight="1"/>
  <cols>
    <col min="1" max="1" width="1.75390625" style="7" customWidth="1"/>
    <col min="2" max="2" width="30.625" style="7" customWidth="1"/>
    <col min="3" max="3" width="8.25390625" style="7" customWidth="1"/>
    <col min="4" max="4" width="7.875" style="7" customWidth="1"/>
    <col min="5" max="5" width="5.00390625" style="13" customWidth="1"/>
    <col min="6" max="6" width="7.125" style="13" customWidth="1"/>
    <col min="7" max="7" width="6.75390625" style="13" customWidth="1"/>
    <col min="8" max="8" width="7.00390625" style="13" customWidth="1"/>
    <col min="9" max="9" width="17.875" style="13" customWidth="1"/>
    <col min="10" max="10" width="3.75390625" style="13" customWidth="1"/>
    <col min="11" max="11" width="6.00390625" style="13" customWidth="1"/>
    <col min="12" max="12" width="25.625" style="13" customWidth="1"/>
    <col min="13" max="13" width="1.75390625" style="7" customWidth="1"/>
    <col min="14" max="16384" width="0" style="7" hidden="1" customWidth="1"/>
  </cols>
  <sheetData>
    <row r="1" spans="1:13" ht="10.5" customHeight="1">
      <c r="A1" s="12"/>
      <c r="B1" s="12"/>
      <c r="C1" s="12"/>
      <c r="D1" s="12"/>
      <c r="E1" s="27"/>
      <c r="F1" s="27"/>
      <c r="G1" s="27"/>
      <c r="H1" s="27"/>
      <c r="I1" s="27"/>
      <c r="J1" s="27"/>
      <c r="K1" s="27"/>
      <c r="L1" s="27"/>
      <c r="M1" s="12"/>
    </row>
    <row r="2" spans="1:13" ht="28.5" customHeight="1">
      <c r="A2" s="12"/>
      <c r="B2" s="23" t="s">
        <v>63</v>
      </c>
      <c r="C2" s="23"/>
      <c r="D2" s="10"/>
      <c r="E2" s="11"/>
      <c r="F2" s="11"/>
      <c r="G2" s="11"/>
      <c r="H2" s="11"/>
      <c r="I2" s="11"/>
      <c r="J2" s="11"/>
      <c r="K2" s="134"/>
      <c r="L2" s="135"/>
      <c r="M2" s="12"/>
    </row>
    <row r="3" spans="1:13" ht="24">
      <c r="A3" s="12"/>
      <c r="B3" s="333" t="s">
        <v>165</v>
      </c>
      <c r="C3" s="426"/>
      <c r="D3" s="426"/>
      <c r="E3" s="316"/>
      <c r="F3" s="6" t="s">
        <v>62</v>
      </c>
      <c r="G3" s="309" t="s">
        <v>65</v>
      </c>
      <c r="H3" s="309"/>
      <c r="I3" s="9" t="s">
        <v>64</v>
      </c>
      <c r="J3" s="51"/>
      <c r="K3" s="134"/>
      <c r="L3" s="135"/>
      <c r="M3" s="12"/>
    </row>
    <row r="4" spans="1:13" ht="13.5" customHeight="1">
      <c r="A4" s="12"/>
      <c r="B4" s="333" t="s">
        <v>5</v>
      </c>
      <c r="C4" s="426"/>
      <c r="D4" s="426"/>
      <c r="E4" s="316"/>
      <c r="F4" s="9" t="s">
        <v>6</v>
      </c>
      <c r="G4" s="309">
        <v>1</v>
      </c>
      <c r="H4" s="309"/>
      <c r="I4" s="9">
        <v>2</v>
      </c>
      <c r="J4" s="51"/>
      <c r="K4" s="136"/>
      <c r="L4" s="137"/>
      <c r="M4" s="12"/>
    </row>
    <row r="5" spans="1:13" ht="13.5" customHeight="1">
      <c r="A5" s="12"/>
      <c r="B5" s="441" t="s">
        <v>86</v>
      </c>
      <c r="C5" s="444"/>
      <c r="D5" s="444"/>
      <c r="E5" s="445"/>
      <c r="F5" s="9">
        <v>99</v>
      </c>
      <c r="G5" s="440">
        <v>31993</v>
      </c>
      <c r="H5" s="440"/>
      <c r="I5" s="4">
        <v>8667</v>
      </c>
      <c r="J5" s="82"/>
      <c r="K5" s="136"/>
      <c r="L5" s="137"/>
      <c r="M5" s="12"/>
    </row>
    <row r="6" spans="1:13" ht="13.5" customHeight="1">
      <c r="A6" s="12"/>
      <c r="B6" s="441" t="s">
        <v>87</v>
      </c>
      <c r="C6" s="444"/>
      <c r="D6" s="444"/>
      <c r="E6" s="445"/>
      <c r="F6" s="9" t="s">
        <v>66</v>
      </c>
      <c r="G6" s="440">
        <v>412</v>
      </c>
      <c r="H6" s="440"/>
      <c r="I6" s="4">
        <v>187</v>
      </c>
      <c r="J6" s="82"/>
      <c r="K6" s="82"/>
      <c r="L6" s="82"/>
      <c r="M6" s="12"/>
    </row>
    <row r="7" spans="1:13" ht="13.5" customHeight="1">
      <c r="A7" s="12"/>
      <c r="B7" s="441" t="s">
        <v>281</v>
      </c>
      <c r="C7" s="444"/>
      <c r="D7" s="444"/>
      <c r="E7" s="445"/>
      <c r="F7" s="9" t="s">
        <v>67</v>
      </c>
      <c r="G7" s="440">
        <v>46</v>
      </c>
      <c r="H7" s="440"/>
      <c r="I7" s="4">
        <v>20</v>
      </c>
      <c r="J7" s="82"/>
      <c r="K7" s="82"/>
      <c r="L7" s="82"/>
      <c r="M7" s="12"/>
    </row>
    <row r="8" spans="1:13" ht="13.5" customHeight="1">
      <c r="A8" s="12"/>
      <c r="B8" s="441" t="s">
        <v>183</v>
      </c>
      <c r="C8" s="444"/>
      <c r="D8" s="444"/>
      <c r="E8" s="445"/>
      <c r="F8" s="9" t="s">
        <v>182</v>
      </c>
      <c r="G8" s="440">
        <v>20199</v>
      </c>
      <c r="H8" s="440"/>
      <c r="I8" s="4">
        <v>8067</v>
      </c>
      <c r="J8" s="82"/>
      <c r="K8" s="82"/>
      <c r="L8" s="82"/>
      <c r="M8" s="12"/>
    </row>
    <row r="9" spans="1:13" ht="13.5" customHeight="1">
      <c r="A9" s="12"/>
      <c r="B9" s="429" t="s">
        <v>164</v>
      </c>
      <c r="C9" s="441" t="s">
        <v>88</v>
      </c>
      <c r="D9" s="442"/>
      <c r="E9" s="443"/>
      <c r="F9" s="9">
        <v>100</v>
      </c>
      <c r="G9" s="440">
        <v>37912</v>
      </c>
      <c r="H9" s="440"/>
      <c r="I9" s="4">
        <v>11338</v>
      </c>
      <c r="J9" s="82"/>
      <c r="K9" s="82"/>
      <c r="L9" s="82"/>
      <c r="M9" s="12"/>
    </row>
    <row r="10" spans="1:13" ht="13.5" customHeight="1">
      <c r="A10" s="12"/>
      <c r="B10" s="439"/>
      <c r="C10" s="436" t="s">
        <v>437</v>
      </c>
      <c r="D10" s="437"/>
      <c r="E10" s="438"/>
      <c r="F10" s="9">
        <v>101</v>
      </c>
      <c r="G10" s="440">
        <v>2392</v>
      </c>
      <c r="H10" s="440"/>
      <c r="I10" s="4">
        <v>709</v>
      </c>
      <c r="J10" s="82"/>
      <c r="K10" s="82"/>
      <c r="L10" s="82"/>
      <c r="M10" s="12"/>
    </row>
    <row r="11" spans="1:13" ht="69" customHeight="1">
      <c r="A11" s="12"/>
      <c r="B11" s="23" t="s">
        <v>68</v>
      </c>
      <c r="C11" s="23"/>
      <c r="D11" s="10"/>
      <c r="E11" s="11"/>
      <c r="F11" s="11"/>
      <c r="G11" s="11"/>
      <c r="H11" s="11"/>
      <c r="I11" s="11"/>
      <c r="J11" s="11"/>
      <c r="K11" s="11"/>
      <c r="L11" s="11"/>
      <c r="M11" s="12"/>
    </row>
    <row r="12" spans="1:13" ht="24">
      <c r="A12" s="12"/>
      <c r="B12" s="427"/>
      <c r="C12" s="428"/>
      <c r="D12" s="428"/>
      <c r="E12" s="428"/>
      <c r="F12" s="428"/>
      <c r="G12" s="428"/>
      <c r="H12" s="6" t="s">
        <v>62</v>
      </c>
      <c r="I12" s="6" t="s">
        <v>451</v>
      </c>
      <c r="J12" s="81"/>
      <c r="K12" s="81"/>
      <c r="L12" s="81"/>
      <c r="M12" s="12"/>
    </row>
    <row r="13" spans="1:13" ht="13.5" customHeight="1">
      <c r="A13" s="12"/>
      <c r="B13" s="333" t="s">
        <v>5</v>
      </c>
      <c r="C13" s="426"/>
      <c r="D13" s="426"/>
      <c r="E13" s="426"/>
      <c r="F13" s="426"/>
      <c r="G13" s="316"/>
      <c r="H13" s="9" t="s">
        <v>6</v>
      </c>
      <c r="I13" s="9">
        <v>1</v>
      </c>
      <c r="J13" s="51"/>
      <c r="K13" s="51"/>
      <c r="L13" s="51"/>
      <c r="M13" s="12"/>
    </row>
    <row r="14" spans="1:13" ht="13.5" customHeight="1">
      <c r="A14" s="12"/>
      <c r="B14" s="429" t="s">
        <v>106</v>
      </c>
      <c r="C14" s="427" t="s">
        <v>89</v>
      </c>
      <c r="D14" s="428"/>
      <c r="E14" s="428"/>
      <c r="F14" s="428"/>
      <c r="G14" s="428"/>
      <c r="H14" s="9">
        <v>102</v>
      </c>
      <c r="I14" s="4">
        <v>31</v>
      </c>
      <c r="J14" s="82"/>
      <c r="K14" s="82"/>
      <c r="L14" s="82"/>
      <c r="M14" s="12"/>
    </row>
    <row r="15" spans="1:13" ht="13.5" customHeight="1">
      <c r="A15" s="12"/>
      <c r="B15" s="430"/>
      <c r="C15" s="427" t="s">
        <v>90</v>
      </c>
      <c r="D15" s="428"/>
      <c r="E15" s="428"/>
      <c r="F15" s="428"/>
      <c r="G15" s="428"/>
      <c r="H15" s="9">
        <v>103</v>
      </c>
      <c r="I15" s="4">
        <v>274</v>
      </c>
      <c r="J15" s="82"/>
      <c r="K15" s="82"/>
      <c r="L15" s="82"/>
      <c r="M15" s="12"/>
    </row>
    <row r="16" spans="1:13" ht="13.5" customHeight="1">
      <c r="A16" s="12"/>
      <c r="B16" s="430"/>
      <c r="C16" s="427" t="s">
        <v>91</v>
      </c>
      <c r="D16" s="428"/>
      <c r="E16" s="428"/>
      <c r="F16" s="428"/>
      <c r="G16" s="428"/>
      <c r="H16" s="9" t="s">
        <v>69</v>
      </c>
      <c r="I16" s="4">
        <v>24</v>
      </c>
      <c r="J16" s="82"/>
      <c r="K16" s="82"/>
      <c r="L16" s="82"/>
      <c r="M16" s="12"/>
    </row>
    <row r="17" spans="1:13" ht="13.5" customHeight="1">
      <c r="A17" s="12"/>
      <c r="B17" s="430"/>
      <c r="C17" s="427" t="s">
        <v>92</v>
      </c>
      <c r="D17" s="428"/>
      <c r="E17" s="428"/>
      <c r="F17" s="428"/>
      <c r="G17" s="428"/>
      <c r="H17" s="9">
        <v>104</v>
      </c>
      <c r="I17" s="4">
        <v>253</v>
      </c>
      <c r="J17" s="82"/>
      <c r="K17" s="82"/>
      <c r="L17" s="82"/>
      <c r="M17" s="12"/>
    </row>
    <row r="18" spans="1:13" ht="13.5" customHeight="1">
      <c r="A18" s="12"/>
      <c r="B18" s="430"/>
      <c r="C18" s="427" t="s">
        <v>93</v>
      </c>
      <c r="D18" s="428"/>
      <c r="E18" s="428"/>
      <c r="F18" s="428"/>
      <c r="G18" s="428"/>
      <c r="H18" s="9">
        <v>105</v>
      </c>
      <c r="I18" s="4">
        <v>1576</v>
      </c>
      <c r="J18" s="82"/>
      <c r="K18" s="82"/>
      <c r="L18" s="82"/>
      <c r="M18" s="12"/>
    </row>
    <row r="19" spans="1:13" ht="13.5" customHeight="1">
      <c r="A19" s="12"/>
      <c r="B19" s="430"/>
      <c r="C19" s="427" t="s">
        <v>94</v>
      </c>
      <c r="D19" s="428"/>
      <c r="E19" s="428"/>
      <c r="F19" s="428"/>
      <c r="G19" s="428"/>
      <c r="H19" s="9">
        <v>106</v>
      </c>
      <c r="I19" s="4">
        <v>1471</v>
      </c>
      <c r="J19" s="82"/>
      <c r="K19" s="82"/>
      <c r="L19" s="82"/>
      <c r="M19" s="12"/>
    </row>
    <row r="20" spans="1:13" ht="13.5" customHeight="1">
      <c r="A20" s="12"/>
      <c r="B20" s="430"/>
      <c r="C20" s="427" t="s">
        <v>95</v>
      </c>
      <c r="D20" s="428"/>
      <c r="E20" s="428"/>
      <c r="F20" s="428"/>
      <c r="G20" s="428"/>
      <c r="H20" s="9" t="s">
        <v>70</v>
      </c>
      <c r="I20" s="4">
        <v>261</v>
      </c>
      <c r="J20" s="82"/>
      <c r="K20" s="82"/>
      <c r="L20" s="82"/>
      <c r="M20" s="12"/>
    </row>
    <row r="21" spans="1:13" ht="13.5" customHeight="1">
      <c r="A21" s="12"/>
      <c r="B21" s="430"/>
      <c r="C21" s="427" t="s">
        <v>96</v>
      </c>
      <c r="D21" s="428"/>
      <c r="E21" s="428"/>
      <c r="F21" s="428"/>
      <c r="G21" s="428"/>
      <c r="H21" s="9" t="s">
        <v>71</v>
      </c>
      <c r="I21" s="4">
        <v>314</v>
      </c>
      <c r="J21" s="82"/>
      <c r="K21" s="82"/>
      <c r="L21" s="82"/>
      <c r="M21" s="12"/>
    </row>
    <row r="22" spans="1:13" ht="29.25" customHeight="1">
      <c r="A22" s="12"/>
      <c r="B22" s="430"/>
      <c r="C22" s="322" t="s">
        <v>406</v>
      </c>
      <c r="D22" s="446"/>
      <c r="E22" s="446"/>
      <c r="F22" s="446"/>
      <c r="G22" s="447"/>
      <c r="H22" s="9" t="s">
        <v>72</v>
      </c>
      <c r="I22" s="4">
        <v>1772</v>
      </c>
      <c r="J22" s="82"/>
      <c r="K22" s="134"/>
      <c r="L22" s="139" t="s">
        <v>260</v>
      </c>
      <c r="M22" s="12"/>
    </row>
    <row r="23" spans="1:13" ht="28.5" customHeight="1">
      <c r="A23" s="12"/>
      <c r="B23" s="430"/>
      <c r="C23" s="434" t="s">
        <v>97</v>
      </c>
      <c r="D23" s="322" t="s">
        <v>98</v>
      </c>
      <c r="E23" s="432"/>
      <c r="F23" s="432"/>
      <c r="G23" s="433"/>
      <c r="H23" s="9" t="s">
        <v>73</v>
      </c>
      <c r="I23" s="4">
        <v>1701</v>
      </c>
      <c r="J23" s="82"/>
      <c r="K23" s="128" t="str">
        <f>IF(I22=SUM(I23:I24),"ok","chyba")</f>
        <v>ok</v>
      </c>
      <c r="L23" s="138" t="s">
        <v>283</v>
      </c>
      <c r="M23" s="12"/>
    </row>
    <row r="24" spans="1:13" ht="18" customHeight="1">
      <c r="A24" s="12"/>
      <c r="B24" s="430"/>
      <c r="C24" s="435"/>
      <c r="D24" s="322" t="s">
        <v>99</v>
      </c>
      <c r="E24" s="432"/>
      <c r="F24" s="432"/>
      <c r="G24" s="433"/>
      <c r="H24" s="9" t="s">
        <v>74</v>
      </c>
      <c r="I24" s="4">
        <v>71</v>
      </c>
      <c r="J24" s="82"/>
      <c r="K24" s="136"/>
      <c r="L24" s="137"/>
      <c r="M24" s="12"/>
    </row>
    <row r="25" spans="1:13" ht="13.5" customHeight="1">
      <c r="A25" s="12"/>
      <c r="B25" s="430"/>
      <c r="C25" s="427" t="s">
        <v>100</v>
      </c>
      <c r="D25" s="428"/>
      <c r="E25" s="428"/>
      <c r="F25" s="428"/>
      <c r="G25" s="428"/>
      <c r="H25" s="9" t="s">
        <v>75</v>
      </c>
      <c r="I25" s="4">
        <v>115</v>
      </c>
      <c r="J25" s="82"/>
      <c r="K25" s="82"/>
      <c r="L25" s="82"/>
      <c r="M25" s="12"/>
    </row>
    <row r="26" spans="1:13" ht="13.5" customHeight="1">
      <c r="A26" s="12"/>
      <c r="B26" s="430"/>
      <c r="C26" s="427" t="s">
        <v>184</v>
      </c>
      <c r="D26" s="428"/>
      <c r="E26" s="428"/>
      <c r="F26" s="428"/>
      <c r="G26" s="428"/>
      <c r="H26" s="9" t="s">
        <v>76</v>
      </c>
      <c r="I26" s="4">
        <v>5</v>
      </c>
      <c r="J26" s="82"/>
      <c r="K26" s="82"/>
      <c r="L26" s="82"/>
      <c r="M26" s="12"/>
    </row>
    <row r="27" spans="1:13" ht="13.5" customHeight="1">
      <c r="A27" s="12"/>
      <c r="B27" s="430"/>
      <c r="C27" s="427" t="s">
        <v>101</v>
      </c>
      <c r="D27" s="428"/>
      <c r="E27" s="428"/>
      <c r="F27" s="428"/>
      <c r="G27" s="428"/>
      <c r="H27" s="9" t="s">
        <v>77</v>
      </c>
      <c r="I27" s="4">
        <v>0</v>
      </c>
      <c r="J27" s="82"/>
      <c r="K27" s="82"/>
      <c r="L27" s="82"/>
      <c r="M27" s="12"/>
    </row>
    <row r="28" spans="1:13" ht="13.5" customHeight="1">
      <c r="A28" s="12"/>
      <c r="B28" s="430"/>
      <c r="C28" s="427" t="s">
        <v>102</v>
      </c>
      <c r="D28" s="428"/>
      <c r="E28" s="428"/>
      <c r="F28" s="428"/>
      <c r="G28" s="428"/>
      <c r="H28" s="9" t="s">
        <v>78</v>
      </c>
      <c r="I28" s="4">
        <v>0</v>
      </c>
      <c r="J28" s="82"/>
      <c r="K28" s="82"/>
      <c r="L28" s="82"/>
      <c r="M28" s="12"/>
    </row>
    <row r="29" spans="1:13" ht="13.5" customHeight="1">
      <c r="A29" s="12"/>
      <c r="B29" s="430"/>
      <c r="C29" s="427" t="s">
        <v>103</v>
      </c>
      <c r="D29" s="428"/>
      <c r="E29" s="428"/>
      <c r="F29" s="428"/>
      <c r="G29" s="428"/>
      <c r="H29" s="9" t="s">
        <v>79</v>
      </c>
      <c r="I29" s="4">
        <v>6</v>
      </c>
      <c r="J29" s="82"/>
      <c r="K29" s="82"/>
      <c r="L29" s="82"/>
      <c r="M29" s="12"/>
    </row>
    <row r="30" spans="1:13" ht="24" customHeight="1">
      <c r="A30" s="12"/>
      <c r="B30" s="430"/>
      <c r="C30" s="322" t="s">
        <v>104</v>
      </c>
      <c r="D30" s="446"/>
      <c r="E30" s="446"/>
      <c r="F30" s="446"/>
      <c r="G30" s="447"/>
      <c r="H30" s="9" t="s">
        <v>80</v>
      </c>
      <c r="I30" s="4">
        <v>10</v>
      </c>
      <c r="J30" s="82"/>
      <c r="K30" s="82"/>
      <c r="L30" s="82"/>
      <c r="M30" s="12"/>
    </row>
    <row r="31" spans="1:13" ht="13.5" customHeight="1">
      <c r="A31" s="12"/>
      <c r="B31" s="431"/>
      <c r="C31" s="427" t="s">
        <v>105</v>
      </c>
      <c r="D31" s="428"/>
      <c r="E31" s="428"/>
      <c r="F31" s="428"/>
      <c r="G31" s="428"/>
      <c r="H31" s="9" t="s">
        <v>81</v>
      </c>
      <c r="I31" s="4">
        <v>661</v>
      </c>
      <c r="J31" s="82"/>
      <c r="K31" s="82"/>
      <c r="L31" s="82"/>
      <c r="M31" s="12"/>
    </row>
    <row r="32" spans="1:13" ht="13.5" customHeight="1">
      <c r="A32" s="12"/>
      <c r="B32" s="429" t="s">
        <v>107</v>
      </c>
      <c r="C32" s="427" t="s">
        <v>407</v>
      </c>
      <c r="D32" s="428"/>
      <c r="E32" s="428"/>
      <c r="F32" s="428"/>
      <c r="G32" s="428"/>
      <c r="H32" s="9">
        <v>107</v>
      </c>
      <c r="I32" s="4">
        <v>592</v>
      </c>
      <c r="J32" s="82"/>
      <c r="K32" s="82"/>
      <c r="L32" s="82"/>
      <c r="M32" s="12"/>
    </row>
    <row r="33" spans="1:13" ht="13.5" customHeight="1">
      <c r="A33" s="12"/>
      <c r="B33" s="430"/>
      <c r="C33" s="448" t="s">
        <v>452</v>
      </c>
      <c r="D33" s="449"/>
      <c r="E33" s="449"/>
      <c r="F33" s="449"/>
      <c r="G33" s="449"/>
      <c r="H33" s="9">
        <v>108</v>
      </c>
      <c r="I33" s="4">
        <v>710</v>
      </c>
      <c r="J33" s="82"/>
      <c r="K33" s="82"/>
      <c r="L33" s="82"/>
      <c r="M33" s="12"/>
    </row>
    <row r="34" spans="1:13" ht="13.5" customHeight="1">
      <c r="A34" s="12"/>
      <c r="B34" s="431"/>
      <c r="C34" s="427" t="s">
        <v>408</v>
      </c>
      <c r="D34" s="428"/>
      <c r="E34" s="428"/>
      <c r="F34" s="428"/>
      <c r="G34" s="428"/>
      <c r="H34" s="9" t="s">
        <v>82</v>
      </c>
      <c r="I34" s="4">
        <v>130</v>
      </c>
      <c r="J34" s="82"/>
      <c r="K34" s="82"/>
      <c r="L34" s="82"/>
      <c r="M34" s="12"/>
    </row>
    <row r="35" spans="1:13" ht="24.75" customHeight="1">
      <c r="A35" s="12"/>
      <c r="B35" s="427" t="s">
        <v>168</v>
      </c>
      <c r="C35" s="427"/>
      <c r="D35" s="427"/>
      <c r="E35" s="427"/>
      <c r="F35" s="427"/>
      <c r="G35" s="427"/>
      <c r="H35" s="9">
        <v>109</v>
      </c>
      <c r="I35" s="4">
        <v>87070</v>
      </c>
      <c r="J35" s="82"/>
      <c r="K35" s="128" t="str">
        <f>IF(I35&gt;=I36,"ok","chyba")</f>
        <v>ok</v>
      </c>
      <c r="L35" s="129" t="s">
        <v>282</v>
      </c>
      <c r="M35" s="12"/>
    </row>
    <row r="36" spans="1:13" ht="13.5" customHeight="1">
      <c r="A36" s="12"/>
      <c r="B36" s="427" t="s">
        <v>167</v>
      </c>
      <c r="C36" s="427"/>
      <c r="D36" s="427"/>
      <c r="E36" s="427"/>
      <c r="F36" s="427"/>
      <c r="G36" s="427"/>
      <c r="H36" s="9" t="s">
        <v>83</v>
      </c>
      <c r="I36" s="4">
        <v>489</v>
      </c>
      <c r="J36" s="82"/>
      <c r="K36" s="82"/>
      <c r="L36" s="82"/>
      <c r="M36" s="12"/>
    </row>
    <row r="37" spans="1:13" ht="13.5" customHeight="1">
      <c r="A37" s="12"/>
      <c r="B37" s="427" t="s">
        <v>409</v>
      </c>
      <c r="C37" s="427"/>
      <c r="D37" s="427"/>
      <c r="E37" s="427"/>
      <c r="F37" s="427"/>
      <c r="G37" s="427"/>
      <c r="H37" s="9" t="s">
        <v>84</v>
      </c>
      <c r="I37" s="4">
        <v>123</v>
      </c>
      <c r="J37" s="82"/>
      <c r="K37" s="82"/>
      <c r="L37" s="82"/>
      <c r="M37" s="12"/>
    </row>
    <row r="38" spans="1:13" ht="13.5" customHeight="1">
      <c r="A38" s="12"/>
      <c r="B38" s="427" t="s">
        <v>410</v>
      </c>
      <c r="C38" s="427"/>
      <c r="D38" s="427"/>
      <c r="E38" s="427"/>
      <c r="F38" s="427"/>
      <c r="G38" s="427"/>
      <c r="H38" s="9" t="s">
        <v>85</v>
      </c>
      <c r="I38" s="4">
        <v>817</v>
      </c>
      <c r="J38" s="82"/>
      <c r="K38" s="82"/>
      <c r="L38" s="82"/>
      <c r="M38" s="12"/>
    </row>
    <row r="39" spans="1:13" ht="13.5" customHeight="1">
      <c r="A39" s="12"/>
      <c r="B39" s="427" t="s">
        <v>108</v>
      </c>
      <c r="C39" s="427"/>
      <c r="D39" s="427"/>
      <c r="E39" s="427"/>
      <c r="F39" s="427"/>
      <c r="G39" s="427"/>
      <c r="H39" s="9" t="s">
        <v>166</v>
      </c>
      <c r="I39" s="4">
        <v>305</v>
      </c>
      <c r="J39" s="82"/>
      <c r="K39" s="82"/>
      <c r="L39" s="82"/>
      <c r="M39" s="12"/>
    </row>
    <row r="40" spans="1:13" ht="13.5" customHeight="1">
      <c r="A40" s="12"/>
      <c r="B40" s="427" t="s">
        <v>109</v>
      </c>
      <c r="C40" s="427"/>
      <c r="D40" s="427"/>
      <c r="E40" s="427"/>
      <c r="F40" s="427"/>
      <c r="G40" s="427"/>
      <c r="H40" s="9">
        <v>110</v>
      </c>
      <c r="I40" s="4">
        <v>118810</v>
      </c>
      <c r="J40" s="82"/>
      <c r="K40" s="82"/>
      <c r="L40" s="82"/>
      <c r="M40" s="12"/>
    </row>
    <row r="41" spans="1:13" ht="13.5" customHeight="1">
      <c r="A41" s="12"/>
      <c r="B41" s="257" t="s">
        <v>423</v>
      </c>
      <c r="C41" s="267"/>
      <c r="D41" s="267"/>
      <c r="E41" s="267"/>
      <c r="F41" s="267"/>
      <c r="G41" s="268"/>
      <c r="H41" s="199" t="s">
        <v>424</v>
      </c>
      <c r="I41" s="4">
        <v>6381</v>
      </c>
      <c r="J41" s="82"/>
      <c r="K41" s="82"/>
      <c r="L41" s="82"/>
      <c r="M41" s="12"/>
    </row>
    <row r="42" spans="1:13" ht="13.5" customHeight="1" hidden="1">
      <c r="A42" s="12"/>
      <c r="B42" s="257" t="s">
        <v>425</v>
      </c>
      <c r="C42" s="267"/>
      <c r="D42" s="267"/>
      <c r="E42" s="267" t="s">
        <v>426</v>
      </c>
      <c r="F42" s="267"/>
      <c r="G42" s="268"/>
      <c r="H42" s="199"/>
      <c r="I42" s="4">
        <v>0</v>
      </c>
      <c r="J42" s="82"/>
      <c r="K42" s="82"/>
      <c r="L42" s="82"/>
      <c r="M42" s="12"/>
    </row>
    <row r="43" spans="1:13" ht="27.75" customHeight="1">
      <c r="A43" s="12"/>
      <c r="B43" s="455" t="s">
        <v>427</v>
      </c>
      <c r="C43" s="358"/>
      <c r="D43" s="358"/>
      <c r="E43" s="358"/>
      <c r="F43" s="358"/>
      <c r="G43" s="359"/>
      <c r="H43" s="199" t="s">
        <v>428</v>
      </c>
      <c r="I43" s="4">
        <v>15621</v>
      </c>
      <c r="J43" s="82"/>
      <c r="K43" s="82"/>
      <c r="L43" s="82"/>
      <c r="M43" s="12"/>
    </row>
    <row r="44" spans="1:13" ht="13.5" customHeight="1">
      <c r="A44" s="12"/>
      <c r="B44" s="441" t="s">
        <v>169</v>
      </c>
      <c r="C44" s="442"/>
      <c r="D44" s="442"/>
      <c r="E44" s="442"/>
      <c r="F44" s="442"/>
      <c r="G44" s="443"/>
      <c r="H44" s="199">
        <v>111</v>
      </c>
      <c r="I44" s="4">
        <v>36625</v>
      </c>
      <c r="J44" s="82"/>
      <c r="K44" s="82"/>
      <c r="L44" s="82"/>
      <c r="M44" s="12"/>
    </row>
    <row r="45" spans="1:13" ht="13.5" customHeight="1">
      <c r="A45" s="12"/>
      <c r="B45" s="441" t="s">
        <v>170</v>
      </c>
      <c r="C45" s="451"/>
      <c r="D45" s="451"/>
      <c r="E45" s="451"/>
      <c r="F45" s="451"/>
      <c r="G45" s="452"/>
      <c r="H45" s="199" t="s">
        <v>348</v>
      </c>
      <c r="I45" s="4">
        <v>266134</v>
      </c>
      <c r="J45" s="51"/>
      <c r="K45" s="51"/>
      <c r="L45" s="51"/>
      <c r="M45" s="12"/>
    </row>
    <row r="46" spans="1:13" ht="12.75">
      <c r="A46" s="12"/>
      <c r="B46" s="436" t="s">
        <v>321</v>
      </c>
      <c r="C46" s="453"/>
      <c r="D46" s="453"/>
      <c r="E46" s="453"/>
      <c r="F46" s="453"/>
      <c r="G46" s="454"/>
      <c r="H46" s="199" t="s">
        <v>349</v>
      </c>
      <c r="I46" s="200">
        <v>28700</v>
      </c>
      <c r="J46" s="11"/>
      <c r="K46" s="11"/>
      <c r="L46" s="11"/>
      <c r="M46" s="12"/>
    </row>
    <row r="47" spans="2:12" ht="12.75">
      <c r="B47" s="436" t="s">
        <v>322</v>
      </c>
      <c r="C47" s="453"/>
      <c r="D47" s="453"/>
      <c r="E47" s="453"/>
      <c r="F47" s="453"/>
      <c r="G47" s="454"/>
      <c r="H47" s="199" t="s">
        <v>350</v>
      </c>
      <c r="I47" s="200">
        <v>1611</v>
      </c>
      <c r="J47" s="15"/>
      <c r="K47" s="15"/>
      <c r="L47" s="15"/>
    </row>
    <row r="48" spans="2:12" ht="12.75">
      <c r="B48" s="257" t="s">
        <v>422</v>
      </c>
      <c r="C48" s="269"/>
      <c r="D48" s="269"/>
      <c r="E48" s="269"/>
      <c r="F48" s="269"/>
      <c r="G48" s="270"/>
      <c r="H48" s="199" t="s">
        <v>351</v>
      </c>
      <c r="I48" s="200">
        <v>598</v>
      </c>
      <c r="J48" s="15"/>
      <c r="K48" s="15"/>
      <c r="L48" s="15"/>
    </row>
    <row r="49" spans="2:12" ht="26.25" customHeight="1">
      <c r="B49" s="455" t="s">
        <v>441</v>
      </c>
      <c r="C49" s="358"/>
      <c r="D49" s="358"/>
      <c r="E49" s="358"/>
      <c r="F49" s="358"/>
      <c r="G49" s="359"/>
      <c r="H49" s="199" t="s">
        <v>442</v>
      </c>
      <c r="I49" s="200">
        <v>27085</v>
      </c>
      <c r="J49" s="15"/>
      <c r="K49" s="15"/>
      <c r="L49" s="15"/>
    </row>
    <row r="50" spans="2:12" ht="12.75">
      <c r="B50" s="436" t="s">
        <v>454</v>
      </c>
      <c r="C50" s="453"/>
      <c r="D50" s="453"/>
      <c r="E50" s="453"/>
      <c r="F50" s="453"/>
      <c r="G50" s="454"/>
      <c r="H50" s="199" t="s">
        <v>453</v>
      </c>
      <c r="I50" s="200">
        <v>25784</v>
      </c>
      <c r="J50" s="15"/>
      <c r="K50" s="15"/>
      <c r="L50" s="15"/>
    </row>
    <row r="51" spans="2:12" ht="22.5" customHeight="1">
      <c r="B51" s="149" t="s">
        <v>316</v>
      </c>
      <c r="C51" s="10"/>
      <c r="D51" s="10"/>
      <c r="E51" s="11"/>
      <c r="F51" s="11"/>
      <c r="G51" s="11"/>
      <c r="H51" s="11"/>
      <c r="I51" s="11"/>
      <c r="J51" s="15"/>
      <c r="K51" s="15"/>
      <c r="L51" s="15"/>
    </row>
    <row r="52" spans="2:12" ht="16.5" customHeight="1">
      <c r="B52" s="450"/>
      <c r="C52" s="418"/>
      <c r="D52" s="418"/>
      <c r="E52" s="418"/>
      <c r="F52" s="418"/>
      <c r="G52" s="418"/>
      <c r="H52" s="418"/>
      <c r="I52" s="419"/>
      <c r="J52" s="15"/>
      <c r="K52" s="15"/>
      <c r="L52" s="15"/>
    </row>
    <row r="53" spans="2:12" ht="16.5" customHeight="1">
      <c r="B53" s="420"/>
      <c r="C53" s="421"/>
      <c r="D53" s="421"/>
      <c r="E53" s="421"/>
      <c r="F53" s="421"/>
      <c r="G53" s="421"/>
      <c r="H53" s="421"/>
      <c r="I53" s="422"/>
      <c r="J53" s="15"/>
      <c r="K53" s="15"/>
      <c r="L53" s="15"/>
    </row>
    <row r="54" spans="2:12" ht="15" customHeight="1">
      <c r="B54" s="14"/>
      <c r="C54" s="14"/>
      <c r="D54" s="14"/>
      <c r="E54" s="15"/>
      <c r="F54" s="15"/>
      <c r="G54" s="15"/>
      <c r="H54" s="15"/>
      <c r="I54" s="15"/>
      <c r="J54" s="15"/>
      <c r="K54" s="15"/>
      <c r="L54" s="15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/>
  </sheetData>
  <sheetProtection/>
  <mergeCells count="57">
    <mergeCell ref="B52:I53"/>
    <mergeCell ref="B44:G44"/>
    <mergeCell ref="B45:G45"/>
    <mergeCell ref="B39:G39"/>
    <mergeCell ref="B40:G40"/>
    <mergeCell ref="B46:G46"/>
    <mergeCell ref="B47:G47"/>
    <mergeCell ref="B50:G50"/>
    <mergeCell ref="B43:G43"/>
    <mergeCell ref="B49:G49"/>
    <mergeCell ref="B35:G35"/>
    <mergeCell ref="B36:G36"/>
    <mergeCell ref="B37:G37"/>
    <mergeCell ref="B38:G38"/>
    <mergeCell ref="C32:G32"/>
    <mergeCell ref="C33:G33"/>
    <mergeCell ref="C34:G34"/>
    <mergeCell ref="B32:B34"/>
    <mergeCell ref="C27:G27"/>
    <mergeCell ref="C29:G29"/>
    <mergeCell ref="C30:G30"/>
    <mergeCell ref="C31:G31"/>
    <mergeCell ref="C28:G28"/>
    <mergeCell ref="C22:G22"/>
    <mergeCell ref="C25:G25"/>
    <mergeCell ref="C26:G26"/>
    <mergeCell ref="C19:G19"/>
    <mergeCell ref="C20:G20"/>
    <mergeCell ref="C21:G21"/>
    <mergeCell ref="B7:E7"/>
    <mergeCell ref="B8:E8"/>
    <mergeCell ref="G5:H5"/>
    <mergeCell ref="G7:H7"/>
    <mergeCell ref="G8:H8"/>
    <mergeCell ref="B6:E6"/>
    <mergeCell ref="G6:H6"/>
    <mergeCell ref="B5:E5"/>
    <mergeCell ref="G3:H3"/>
    <mergeCell ref="G4:H4"/>
    <mergeCell ref="B4:E4"/>
    <mergeCell ref="B3:E3"/>
    <mergeCell ref="C10:E10"/>
    <mergeCell ref="B9:B10"/>
    <mergeCell ref="B12:G12"/>
    <mergeCell ref="G10:H10"/>
    <mergeCell ref="G9:H9"/>
    <mergeCell ref="C9:E9"/>
    <mergeCell ref="B13:G13"/>
    <mergeCell ref="C14:G14"/>
    <mergeCell ref="C15:G15"/>
    <mergeCell ref="B14:B31"/>
    <mergeCell ref="D23:G23"/>
    <mergeCell ref="D24:G24"/>
    <mergeCell ref="C23:C24"/>
    <mergeCell ref="C16:G16"/>
    <mergeCell ref="C17:G17"/>
    <mergeCell ref="C18:G18"/>
  </mergeCells>
  <conditionalFormatting sqref="K3:K5 K35 K22 K24">
    <cfRule type="cellIs" priority="1" dxfId="0" operator="equal" stopIfTrue="1">
      <formula>"chyba"</formula>
    </cfRule>
  </conditionalFormatting>
  <conditionalFormatting sqref="K23">
    <cfRule type="cellIs" priority="2" dxfId="1" operator="equal" stopIfTrue="1">
      <formula>"chyba"</formula>
    </cfRule>
  </conditionalFormatting>
  <dataValidations count="2">
    <dataValidation type="whole" allowBlank="1" showErrorMessage="1" errorTitle="Pozor!" error="Vložte numerickou hodnotu!" sqref="I14:I50">
      <formula1>0</formula1>
      <formula2>99999</formula2>
    </dataValidation>
    <dataValidation type="whole" allowBlank="1" showErrorMessage="1" errorTitle="Pozor!" error="Vložte numerickou hodnotu!" sqref="G5:I10">
      <formula1>0</formula1>
      <formula2>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showGridLines="0" workbookViewId="0" topLeftCell="A19">
      <selection activeCell="B64" sqref="B64:L69"/>
    </sheetView>
  </sheetViews>
  <sheetFormatPr defaultColWidth="9.00390625" defaultRowHeight="12.75" zeroHeight="1"/>
  <cols>
    <col min="1" max="1" width="1.75390625" style="28" customWidth="1"/>
    <col min="2" max="2" width="32.00390625" style="28" customWidth="1"/>
    <col min="3" max="3" width="6.125" style="28" customWidth="1"/>
    <col min="4" max="4" width="8.00390625" style="28" customWidth="1"/>
    <col min="5" max="5" width="3.375" style="28" customWidth="1"/>
    <col min="6" max="6" width="5.75390625" style="28" customWidth="1"/>
    <col min="7" max="7" width="9.25390625" style="28" customWidth="1"/>
    <col min="8" max="8" width="10.25390625" style="28" customWidth="1"/>
    <col min="9" max="9" width="9.375" style="28" customWidth="1"/>
    <col min="10" max="10" width="3.625" style="28" customWidth="1"/>
    <col min="11" max="11" width="14.125" style="28" customWidth="1"/>
    <col min="12" max="12" width="11.00390625" style="28" customWidth="1"/>
    <col min="13" max="13" width="6.00390625" style="28" customWidth="1"/>
    <col min="14" max="14" width="6.25390625" style="28" customWidth="1"/>
    <col min="15" max="15" width="27.00390625" style="28" customWidth="1"/>
    <col min="16" max="16" width="1.75390625" style="28" customWidth="1"/>
    <col min="17" max="16384" width="0" style="28" hidden="1" customWidth="1"/>
  </cols>
  <sheetData>
    <row r="1" spans="1:16" ht="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29" customFormat="1" ht="30" customHeight="1">
      <c r="A2" s="42"/>
      <c r="B2" s="259" t="s">
        <v>446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2"/>
    </row>
    <row r="3" spans="1:16" ht="24.75" customHeight="1">
      <c r="A3" s="12"/>
      <c r="B3" s="441"/>
      <c r="C3" s="442"/>
      <c r="D3" s="442"/>
      <c r="E3" s="442"/>
      <c r="F3" s="442"/>
      <c r="G3" s="442"/>
      <c r="H3" s="443"/>
      <c r="I3" s="40" t="s">
        <v>7</v>
      </c>
      <c r="J3" s="301" t="s">
        <v>110</v>
      </c>
      <c r="K3" s="500"/>
      <c r="L3" s="479"/>
      <c r="M3" s="81"/>
      <c r="N3" s="134"/>
      <c r="O3" s="135"/>
      <c r="P3" s="12"/>
    </row>
    <row r="4" spans="1:16" ht="13.5" customHeight="1">
      <c r="A4" s="12"/>
      <c r="B4" s="333" t="s">
        <v>5</v>
      </c>
      <c r="C4" s="501"/>
      <c r="D4" s="501"/>
      <c r="E4" s="501"/>
      <c r="F4" s="501"/>
      <c r="G4" s="501"/>
      <c r="H4" s="501"/>
      <c r="I4" s="9" t="s">
        <v>6</v>
      </c>
      <c r="J4" s="501">
        <v>1</v>
      </c>
      <c r="K4" s="501"/>
      <c r="L4" s="474"/>
      <c r="M4" s="51"/>
      <c r="N4" s="134"/>
      <c r="O4" s="139" t="s">
        <v>260</v>
      </c>
      <c r="P4" s="12"/>
    </row>
    <row r="5" spans="1:16" ht="26.25" customHeight="1">
      <c r="A5" s="12"/>
      <c r="B5" s="325" t="s">
        <v>111</v>
      </c>
      <c r="C5" s="484"/>
      <c r="D5" s="484"/>
      <c r="E5" s="484"/>
      <c r="F5" s="484"/>
      <c r="G5" s="484"/>
      <c r="H5" s="485"/>
      <c r="I5" s="9" t="s">
        <v>113</v>
      </c>
      <c r="J5" s="297">
        <v>210</v>
      </c>
      <c r="K5" s="486"/>
      <c r="L5" s="475"/>
      <c r="M5" s="82"/>
      <c r="N5" s="128" t="str">
        <f>IF(J5&gt;=SUM(J6:L8),"ok","chyba")</f>
        <v>ok</v>
      </c>
      <c r="O5" s="129" t="s">
        <v>288</v>
      </c>
      <c r="P5" s="12"/>
    </row>
    <row r="6" spans="1:16" ht="13.5" customHeight="1">
      <c r="A6" s="12"/>
      <c r="B6" s="457" t="s">
        <v>97</v>
      </c>
      <c r="C6" s="427" t="s">
        <v>92</v>
      </c>
      <c r="D6" s="460"/>
      <c r="E6" s="460"/>
      <c r="F6" s="460"/>
      <c r="G6" s="460"/>
      <c r="H6" s="460"/>
      <c r="I6" s="9" t="s">
        <v>114</v>
      </c>
      <c r="J6" s="297">
        <v>104</v>
      </c>
      <c r="K6" s="486"/>
      <c r="L6" s="475"/>
      <c r="M6" s="82"/>
      <c r="N6" s="136"/>
      <c r="O6" s="141"/>
      <c r="P6" s="12"/>
    </row>
    <row r="7" spans="1:16" ht="13.5" customHeight="1">
      <c r="A7" s="12"/>
      <c r="B7" s="458"/>
      <c r="C7" s="427" t="s">
        <v>93</v>
      </c>
      <c r="D7" s="460"/>
      <c r="E7" s="460"/>
      <c r="F7" s="460"/>
      <c r="G7" s="460"/>
      <c r="H7" s="460"/>
      <c r="I7" s="9" t="s">
        <v>115</v>
      </c>
      <c r="J7" s="297">
        <v>99</v>
      </c>
      <c r="K7" s="486"/>
      <c r="L7" s="475"/>
      <c r="M7" s="82"/>
      <c r="N7" s="136"/>
      <c r="O7" s="141"/>
      <c r="P7" s="12"/>
    </row>
    <row r="8" spans="1:16" ht="13.5" customHeight="1">
      <c r="A8" s="12"/>
      <c r="B8" s="459"/>
      <c r="C8" s="427" t="s">
        <v>112</v>
      </c>
      <c r="D8" s="460"/>
      <c r="E8" s="460"/>
      <c r="F8" s="460"/>
      <c r="G8" s="460"/>
      <c r="H8" s="460"/>
      <c r="I8" s="9" t="s">
        <v>116</v>
      </c>
      <c r="J8" s="297">
        <v>4</v>
      </c>
      <c r="K8" s="486"/>
      <c r="L8" s="475"/>
      <c r="M8" s="82"/>
      <c r="N8" s="136"/>
      <c r="O8" s="141"/>
      <c r="P8" s="12"/>
    </row>
    <row r="9" spans="1:16" ht="13.5" customHeight="1">
      <c r="A9" s="12"/>
      <c r="B9" s="325" t="s">
        <v>120</v>
      </c>
      <c r="C9" s="484"/>
      <c r="D9" s="484"/>
      <c r="E9" s="484"/>
      <c r="F9" s="484"/>
      <c r="G9" s="484"/>
      <c r="H9" s="485"/>
      <c r="I9" s="9" t="s">
        <v>117</v>
      </c>
      <c r="J9" s="297">
        <v>32</v>
      </c>
      <c r="K9" s="486"/>
      <c r="L9" s="475"/>
      <c r="M9" s="82"/>
      <c r="N9" s="136"/>
      <c r="O9" s="141"/>
      <c r="P9" s="12"/>
    </row>
    <row r="10" spans="1:16" ht="29.25" customHeight="1">
      <c r="A10" s="12"/>
      <c r="B10" s="461" t="s">
        <v>429</v>
      </c>
      <c r="C10" s="462"/>
      <c r="D10" s="462"/>
      <c r="E10" s="462"/>
      <c r="F10" s="462"/>
      <c r="G10" s="462"/>
      <c r="H10" s="463"/>
      <c r="I10" s="199" t="s">
        <v>118</v>
      </c>
      <c r="J10" s="297">
        <v>30</v>
      </c>
      <c r="K10" s="414"/>
      <c r="L10" s="280"/>
      <c r="M10" s="82"/>
      <c r="N10" s="136"/>
      <c r="O10" s="141"/>
      <c r="P10" s="12"/>
    </row>
    <row r="11" spans="1:16" ht="13.5" customHeight="1" hidden="1">
      <c r="A11" s="12"/>
      <c r="B11" s="258" t="s">
        <v>430</v>
      </c>
      <c r="C11" s="264"/>
      <c r="D11" s="264"/>
      <c r="E11" s="264"/>
      <c r="F11" s="264"/>
      <c r="G11" s="264"/>
      <c r="H11" s="265"/>
      <c r="I11" s="199"/>
      <c r="J11" s="252">
        <v>0</v>
      </c>
      <c r="K11" s="256"/>
      <c r="L11" s="55"/>
      <c r="M11" s="82"/>
      <c r="N11" s="136"/>
      <c r="O11" s="141"/>
      <c r="P11" s="12"/>
    </row>
    <row r="12" spans="1:16" ht="28.5" customHeight="1">
      <c r="A12" s="12"/>
      <c r="B12" s="461" t="s">
        <v>431</v>
      </c>
      <c r="C12" s="462"/>
      <c r="D12" s="462"/>
      <c r="E12" s="462"/>
      <c r="F12" s="462"/>
      <c r="G12" s="462"/>
      <c r="H12" s="463"/>
      <c r="I12" s="199" t="s">
        <v>119</v>
      </c>
      <c r="J12" s="297">
        <v>265</v>
      </c>
      <c r="K12" s="414"/>
      <c r="L12" s="280"/>
      <c r="M12" s="82"/>
      <c r="N12" s="136"/>
      <c r="O12" s="141"/>
      <c r="P12" s="12"/>
    </row>
    <row r="13" spans="1:16" ht="16.5" customHeight="1">
      <c r="A13" s="12"/>
      <c r="B13" s="461" t="s">
        <v>432</v>
      </c>
      <c r="C13" s="462"/>
      <c r="D13" s="462"/>
      <c r="E13" s="462"/>
      <c r="F13" s="462"/>
      <c r="G13" s="462"/>
      <c r="H13" s="463"/>
      <c r="I13" s="199" t="s">
        <v>323</v>
      </c>
      <c r="J13" s="297">
        <v>5</v>
      </c>
      <c r="K13" s="414"/>
      <c r="L13" s="280"/>
      <c r="M13" s="82"/>
      <c r="N13" s="136"/>
      <c r="O13" s="141"/>
      <c r="P13" s="12"/>
    </row>
    <row r="14" spans="1:16" ht="13.5" customHeight="1">
      <c r="A14" s="12"/>
      <c r="B14" s="488" t="s">
        <v>121</v>
      </c>
      <c r="C14" s="489"/>
      <c r="D14" s="489"/>
      <c r="E14" s="489"/>
      <c r="F14" s="489"/>
      <c r="G14" s="489"/>
      <c r="H14" s="490"/>
      <c r="I14" s="199" t="s">
        <v>449</v>
      </c>
      <c r="J14" s="297">
        <v>161</v>
      </c>
      <c r="K14" s="486"/>
      <c r="L14" s="475"/>
      <c r="M14" s="82"/>
      <c r="N14" s="136"/>
      <c r="O14" s="141"/>
      <c r="P14" s="12"/>
    </row>
    <row r="15" spans="1:16" ht="13.5" customHeight="1">
      <c r="A15" s="12"/>
      <c r="B15" s="488" t="s">
        <v>122</v>
      </c>
      <c r="C15" s="489"/>
      <c r="D15" s="489"/>
      <c r="E15" s="489"/>
      <c r="F15" s="489"/>
      <c r="G15" s="489"/>
      <c r="H15" s="490"/>
      <c r="I15" s="199" t="s">
        <v>447</v>
      </c>
      <c r="J15" s="297">
        <v>9</v>
      </c>
      <c r="K15" s="486"/>
      <c r="L15" s="475"/>
      <c r="M15" s="82"/>
      <c r="N15" s="136"/>
      <c r="O15" s="141"/>
      <c r="P15" s="12"/>
    </row>
    <row r="16" spans="1:16" ht="13.5" customHeight="1">
      <c r="A16" s="12"/>
      <c r="B16" s="202" t="s">
        <v>345</v>
      </c>
      <c r="C16" s="264"/>
      <c r="D16" s="264"/>
      <c r="E16" s="264"/>
      <c r="F16" s="264"/>
      <c r="G16" s="264"/>
      <c r="H16" s="264"/>
      <c r="I16" s="199" t="s">
        <v>448</v>
      </c>
      <c r="J16" s="497">
        <v>6</v>
      </c>
      <c r="K16" s="498"/>
      <c r="L16" s="499"/>
      <c r="M16" s="82"/>
      <c r="N16" s="136"/>
      <c r="O16" s="141"/>
      <c r="P16" s="12"/>
    </row>
    <row r="17" spans="1:16" ht="13.5" customHeight="1">
      <c r="A17" s="12"/>
      <c r="B17" s="57"/>
      <c r="C17" s="57"/>
      <c r="D17" s="57"/>
      <c r="E17" s="57"/>
      <c r="F17" s="57"/>
      <c r="G17" s="57"/>
      <c r="H17" s="57"/>
      <c r="I17" s="51"/>
      <c r="J17" s="82"/>
      <c r="K17" s="82"/>
      <c r="L17" s="82"/>
      <c r="M17" s="82"/>
      <c r="N17" s="136"/>
      <c r="O17" s="141"/>
      <c r="P17" s="12"/>
    </row>
    <row r="18" spans="1:16" ht="60" customHeight="1">
      <c r="A18" s="12"/>
      <c r="B18" s="23" t="s">
        <v>123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"/>
      <c r="O18" s="1"/>
      <c r="P18" s="12"/>
    </row>
    <row r="19" spans="1:16" ht="13.5" customHeight="1">
      <c r="A19" s="12"/>
      <c r="B19" s="491"/>
      <c r="C19" s="492"/>
      <c r="D19" s="492"/>
      <c r="E19" s="493"/>
      <c r="F19" s="338" t="s">
        <v>128</v>
      </c>
      <c r="G19" s="348" t="s">
        <v>129</v>
      </c>
      <c r="H19" s="456"/>
      <c r="I19" s="456"/>
      <c r="J19" s="456"/>
      <c r="K19" s="405"/>
      <c r="L19" s="338" t="s">
        <v>124</v>
      </c>
      <c r="M19" s="81"/>
      <c r="N19" s="81"/>
      <c r="O19" s="81"/>
      <c r="P19" s="12"/>
    </row>
    <row r="20" spans="1:16" ht="42.75" customHeight="1">
      <c r="A20" s="12"/>
      <c r="B20" s="494"/>
      <c r="C20" s="495"/>
      <c r="D20" s="495"/>
      <c r="E20" s="496"/>
      <c r="F20" s="478"/>
      <c r="G20" s="53" t="s">
        <v>127</v>
      </c>
      <c r="H20" s="241" t="s">
        <v>126</v>
      </c>
      <c r="I20" s="348" t="s">
        <v>125</v>
      </c>
      <c r="J20" s="473"/>
      <c r="K20" s="266" t="s">
        <v>450</v>
      </c>
      <c r="L20" s="487"/>
      <c r="M20" s="81"/>
      <c r="N20" s="81"/>
      <c r="O20" s="81"/>
      <c r="P20" s="12"/>
    </row>
    <row r="21" spans="1:16" ht="13.5" customHeight="1">
      <c r="A21" s="12"/>
      <c r="B21" s="348" t="s">
        <v>5</v>
      </c>
      <c r="C21" s="456"/>
      <c r="D21" s="456"/>
      <c r="E21" s="456"/>
      <c r="F21" s="9" t="s">
        <v>6</v>
      </c>
      <c r="G21" s="26">
        <v>1</v>
      </c>
      <c r="H21" s="9">
        <v>2</v>
      </c>
      <c r="I21" s="348">
        <v>3</v>
      </c>
      <c r="J21" s="473"/>
      <c r="K21" s="184" t="s">
        <v>325</v>
      </c>
      <c r="L21" s="36">
        <v>4</v>
      </c>
      <c r="M21" s="51"/>
      <c r="N21" s="51"/>
      <c r="O21" s="51"/>
      <c r="P21" s="12"/>
    </row>
    <row r="22" spans="1:16" ht="13.5" customHeight="1">
      <c r="A22" s="12"/>
      <c r="B22" s="328" t="s">
        <v>131</v>
      </c>
      <c r="C22" s="476"/>
      <c r="D22" s="476"/>
      <c r="E22" s="477"/>
      <c r="F22" s="9">
        <v>113</v>
      </c>
      <c r="G22" s="34">
        <v>40</v>
      </c>
      <c r="H22" s="34">
        <v>2401</v>
      </c>
      <c r="I22" s="482">
        <v>1467</v>
      </c>
      <c r="J22" s="483"/>
      <c r="K22" s="253">
        <v>682</v>
      </c>
      <c r="L22" s="35">
        <v>48368</v>
      </c>
      <c r="M22" s="82"/>
      <c r="N22" s="82"/>
      <c r="O22" s="82"/>
      <c r="P22" s="12"/>
    </row>
    <row r="23" spans="1:16" ht="13.5" customHeight="1">
      <c r="A23" s="12"/>
      <c r="B23" s="328" t="s">
        <v>132</v>
      </c>
      <c r="C23" s="476"/>
      <c r="D23" s="476"/>
      <c r="E23" s="477"/>
      <c r="F23" s="9" t="s">
        <v>130</v>
      </c>
      <c r="G23" s="34">
        <v>49</v>
      </c>
      <c r="H23" s="34">
        <v>5</v>
      </c>
      <c r="I23" s="348" t="s">
        <v>8</v>
      </c>
      <c r="J23" s="473"/>
      <c r="K23" s="184" t="s">
        <v>8</v>
      </c>
      <c r="L23" s="35">
        <v>640</v>
      </c>
      <c r="M23" s="82"/>
      <c r="N23" s="82"/>
      <c r="O23" s="82"/>
      <c r="P23" s="12"/>
    </row>
    <row r="24" spans="1:16" ht="13.5" customHeight="1">
      <c r="A24" s="12"/>
      <c r="B24" s="80"/>
      <c r="C24" s="80"/>
      <c r="D24" s="80"/>
      <c r="E24" s="80"/>
      <c r="F24" s="51"/>
      <c r="G24" s="82"/>
      <c r="H24" s="82"/>
      <c r="I24" s="81"/>
      <c r="J24" s="81"/>
      <c r="K24" s="81"/>
      <c r="L24" s="82"/>
      <c r="M24" s="82"/>
      <c r="N24" s="82"/>
      <c r="O24" s="82"/>
      <c r="P24" s="12"/>
    </row>
    <row r="25" spans="1:16" ht="13.5" customHeight="1">
      <c r="A25" s="12"/>
      <c r="B25" s="80"/>
      <c r="C25" s="80"/>
      <c r="D25" s="80"/>
      <c r="E25" s="80"/>
      <c r="F25" s="51"/>
      <c r="G25" s="82"/>
      <c r="H25" s="82"/>
      <c r="I25" s="81"/>
      <c r="J25" s="81"/>
      <c r="K25" s="81"/>
      <c r="L25" s="82"/>
      <c r="M25" s="82"/>
      <c r="N25" s="82"/>
      <c r="O25" s="82"/>
      <c r="P25" s="12"/>
    </row>
    <row r="26" spans="1:16" ht="13.5" customHeight="1">
      <c r="A26" s="12"/>
      <c r="B26" s="80"/>
      <c r="C26" s="80"/>
      <c r="D26" s="80"/>
      <c r="E26" s="80"/>
      <c r="F26" s="51"/>
      <c r="G26" s="82"/>
      <c r="H26" s="82"/>
      <c r="I26" s="81"/>
      <c r="J26" s="81"/>
      <c r="K26" s="81"/>
      <c r="L26" s="82"/>
      <c r="M26" s="82"/>
      <c r="N26" s="82"/>
      <c r="O26" s="82"/>
      <c r="P26" s="12"/>
    </row>
    <row r="27" spans="1:16" s="214" customFormat="1" ht="60" customHeight="1">
      <c r="A27" s="12"/>
      <c r="B27" s="23" t="s">
        <v>412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13"/>
    </row>
    <row r="28" spans="1:17" s="214" customFormat="1" ht="13.5" customHeight="1">
      <c r="A28" s="12"/>
      <c r="B28" s="338"/>
      <c r="C28" s="338" t="s">
        <v>7</v>
      </c>
      <c r="D28" s="338" t="s">
        <v>133</v>
      </c>
      <c r="E28" s="301" t="s">
        <v>411</v>
      </c>
      <c r="F28" s="479"/>
      <c r="G28" s="338" t="s">
        <v>297</v>
      </c>
      <c r="H28" s="209"/>
      <c r="I28" s="348" t="s">
        <v>284</v>
      </c>
      <c r="J28" s="456"/>
      <c r="K28" s="456"/>
      <c r="L28" s="473"/>
      <c r="M28" s="81"/>
      <c r="N28" s="81"/>
      <c r="O28" s="81"/>
      <c r="P28" s="211"/>
      <c r="Q28" s="213"/>
    </row>
    <row r="29" spans="1:17" s="214" customFormat="1" ht="41.25" customHeight="1">
      <c r="A29" s="12"/>
      <c r="B29" s="478"/>
      <c r="C29" s="478"/>
      <c r="D29" s="478"/>
      <c r="E29" s="480"/>
      <c r="F29" s="481"/>
      <c r="G29" s="478"/>
      <c r="H29" s="207" t="s">
        <v>324</v>
      </c>
      <c r="I29" s="348" t="s">
        <v>285</v>
      </c>
      <c r="J29" s="405"/>
      <c r="K29" s="6" t="s">
        <v>286</v>
      </c>
      <c r="L29" s="6" t="s">
        <v>287</v>
      </c>
      <c r="M29" s="81"/>
      <c r="N29" s="81"/>
      <c r="O29" s="81"/>
      <c r="P29" s="211"/>
      <c r="Q29" s="213"/>
    </row>
    <row r="30" spans="1:17" s="214" customFormat="1" ht="13.5" customHeight="1">
      <c r="A30" s="12"/>
      <c r="B30" s="9" t="s">
        <v>5</v>
      </c>
      <c r="C30" s="9" t="s">
        <v>6</v>
      </c>
      <c r="D30" s="9">
        <v>1</v>
      </c>
      <c r="E30" s="333">
        <v>2</v>
      </c>
      <c r="F30" s="474"/>
      <c r="G30" s="9">
        <v>3</v>
      </c>
      <c r="H30" s="208" t="s">
        <v>325</v>
      </c>
      <c r="I30" s="333">
        <v>4</v>
      </c>
      <c r="J30" s="280"/>
      <c r="K30" s="9">
        <v>5</v>
      </c>
      <c r="L30" s="9">
        <v>6</v>
      </c>
      <c r="M30" s="51"/>
      <c r="N30" s="51"/>
      <c r="O30" s="51"/>
      <c r="P30" s="212"/>
      <c r="Q30" s="213"/>
    </row>
    <row r="31" spans="1:17" s="214" customFormat="1" ht="27" customHeight="1">
      <c r="A31" s="12"/>
      <c r="B31" s="45" t="s">
        <v>134</v>
      </c>
      <c r="C31" s="9">
        <v>114</v>
      </c>
      <c r="D31" s="4">
        <v>52</v>
      </c>
      <c r="E31" s="333" t="s">
        <v>8</v>
      </c>
      <c r="F31" s="474"/>
      <c r="G31" s="4">
        <v>9803</v>
      </c>
      <c r="H31" s="216">
        <v>30908</v>
      </c>
      <c r="I31" s="297">
        <v>12</v>
      </c>
      <c r="J31" s="280"/>
      <c r="K31" s="4">
        <v>10</v>
      </c>
      <c r="L31" s="4">
        <v>30</v>
      </c>
      <c r="M31" s="82"/>
      <c r="N31" s="128" t="str">
        <f>IF(D31=SUM(I31:L31),"ok","chyba")</f>
        <v>ok</v>
      </c>
      <c r="O31" s="129" t="s">
        <v>436</v>
      </c>
      <c r="P31" s="215"/>
      <c r="Q31" s="213"/>
    </row>
    <row r="32" spans="1:17" s="214" customFormat="1" ht="24.75" customHeight="1">
      <c r="A32" s="12"/>
      <c r="B32" s="45" t="s">
        <v>135</v>
      </c>
      <c r="C32" s="9">
        <v>115</v>
      </c>
      <c r="D32" s="4">
        <v>64</v>
      </c>
      <c r="E32" s="333" t="s">
        <v>8</v>
      </c>
      <c r="F32" s="474"/>
      <c r="G32" s="4">
        <v>5871</v>
      </c>
      <c r="H32" s="34">
        <v>44145</v>
      </c>
      <c r="I32" s="297">
        <v>3</v>
      </c>
      <c r="J32" s="280"/>
      <c r="K32" s="4">
        <v>7</v>
      </c>
      <c r="L32" s="4">
        <v>54</v>
      </c>
      <c r="M32" s="82"/>
      <c r="N32" s="128" t="str">
        <f>IF(D32=SUM(I32:L32),"ok","chyba")</f>
        <v>ok</v>
      </c>
      <c r="O32" s="129" t="s">
        <v>435</v>
      </c>
      <c r="P32" s="215"/>
      <c r="Q32" s="213"/>
    </row>
    <row r="33" spans="1:17" s="214" customFormat="1" ht="24.75" customHeight="1">
      <c r="A33" s="12"/>
      <c r="B33" s="47" t="s">
        <v>136</v>
      </c>
      <c r="C33" s="9">
        <v>116</v>
      </c>
      <c r="D33" s="210">
        <v>53</v>
      </c>
      <c r="E33" s="297">
        <v>581</v>
      </c>
      <c r="F33" s="475"/>
      <c r="G33" s="4">
        <v>638</v>
      </c>
      <c r="H33" s="34">
        <v>797</v>
      </c>
      <c r="I33" s="297">
        <v>18</v>
      </c>
      <c r="J33" s="280"/>
      <c r="K33" s="4">
        <v>3</v>
      </c>
      <c r="L33" s="4">
        <v>32</v>
      </c>
      <c r="M33" s="82"/>
      <c r="N33" s="128" t="str">
        <f>IF(D33=SUM(I33:L33),"ok","chyba")</f>
        <v>ok</v>
      </c>
      <c r="O33" s="129" t="s">
        <v>434</v>
      </c>
      <c r="P33" s="215"/>
      <c r="Q33" s="213"/>
    </row>
    <row r="34" spans="1:17" s="214" customFormat="1" ht="24" customHeight="1">
      <c r="A34" s="12"/>
      <c r="B34" s="45" t="s">
        <v>137</v>
      </c>
      <c r="C34" s="9">
        <v>117</v>
      </c>
      <c r="D34" s="4">
        <v>63</v>
      </c>
      <c r="E34" s="333" t="s">
        <v>8</v>
      </c>
      <c r="F34" s="474"/>
      <c r="G34" s="4">
        <v>1843</v>
      </c>
      <c r="H34" s="34">
        <v>70</v>
      </c>
      <c r="I34" s="297">
        <v>4</v>
      </c>
      <c r="J34" s="280"/>
      <c r="K34" s="4">
        <v>28</v>
      </c>
      <c r="L34" s="4">
        <v>31</v>
      </c>
      <c r="M34" s="82"/>
      <c r="N34" s="128" t="str">
        <f>IF(D34=SUM(I34:L34),"ok","chyba")</f>
        <v>ok</v>
      </c>
      <c r="O34" s="129" t="s">
        <v>433</v>
      </c>
      <c r="P34" s="215"/>
      <c r="Q34" s="213"/>
    </row>
    <row r="35" spans="1:17" s="214" customFormat="1" ht="27" customHeight="1">
      <c r="A35" s="12"/>
      <c r="B35" s="45" t="s">
        <v>138</v>
      </c>
      <c r="C35" s="9">
        <v>118</v>
      </c>
      <c r="D35" s="4">
        <v>53</v>
      </c>
      <c r="E35" s="333" t="s">
        <v>8</v>
      </c>
      <c r="F35" s="474"/>
      <c r="G35" s="4">
        <v>266</v>
      </c>
      <c r="H35" s="217">
        <v>283</v>
      </c>
      <c r="I35" s="297">
        <v>39</v>
      </c>
      <c r="J35" s="280"/>
      <c r="K35" s="4">
        <v>12</v>
      </c>
      <c r="L35" s="4">
        <v>2</v>
      </c>
      <c r="M35" s="82"/>
      <c r="N35" s="128" t="str">
        <f>IF(D35=SUM(I35:L35),"ok","chyba")</f>
        <v>ok</v>
      </c>
      <c r="O35" s="129" t="s">
        <v>289</v>
      </c>
      <c r="P35" s="215"/>
      <c r="Q35" s="213"/>
    </row>
    <row r="36" spans="1:16" s="214" customFormat="1" ht="20.25" customHeight="1" thickBot="1">
      <c r="A36" s="12"/>
      <c r="B36" s="149" t="s">
        <v>316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54"/>
      <c r="P36" s="213"/>
    </row>
    <row r="37" spans="13:15" ht="13.5" customHeight="1" hidden="1">
      <c r="M37" s="140"/>
      <c r="N37" s="140"/>
      <c r="O37" s="140"/>
    </row>
    <row r="38" spans="13:15" ht="13.5" customHeight="1" hidden="1">
      <c r="M38" s="140"/>
      <c r="N38" s="140"/>
      <c r="O38" s="140"/>
    </row>
    <row r="39" spans="13:15" ht="13.5" customHeight="1" hidden="1">
      <c r="M39" s="140"/>
      <c r="N39" s="140"/>
      <c r="O39" s="140"/>
    </row>
    <row r="40" spans="13:15" ht="13.5" customHeight="1" hidden="1">
      <c r="M40" s="140"/>
      <c r="N40" s="140"/>
      <c r="O40" s="140"/>
    </row>
    <row r="41" spans="13:15" ht="13.5" customHeight="1" hidden="1">
      <c r="M41" s="140"/>
      <c r="N41" s="140"/>
      <c r="O41" s="140"/>
    </row>
    <row r="42" spans="13:15" ht="13.5" customHeight="1" hidden="1">
      <c r="M42" s="140"/>
      <c r="N42" s="140"/>
      <c r="O42" s="140"/>
    </row>
    <row r="43" spans="13:15" ht="13.5" customHeight="1" hidden="1">
      <c r="M43" s="140"/>
      <c r="N43" s="140"/>
      <c r="O43" s="140"/>
    </row>
    <row r="44" spans="13:15" ht="13.5" customHeight="1" hidden="1">
      <c r="M44" s="140"/>
      <c r="N44" s="140"/>
      <c r="O44" s="140"/>
    </row>
    <row r="45" spans="13:15" ht="13.5" customHeight="1" hidden="1">
      <c r="M45" s="140"/>
      <c r="N45" s="140"/>
      <c r="O45" s="140"/>
    </row>
    <row r="46" spans="13:15" ht="13.5" customHeight="1" hidden="1">
      <c r="M46" s="140"/>
      <c r="N46" s="140"/>
      <c r="O46" s="140"/>
    </row>
    <row r="47" spans="13:15" ht="13.5" customHeight="1" hidden="1">
      <c r="M47" s="140"/>
      <c r="N47" s="140"/>
      <c r="O47" s="140"/>
    </row>
    <row r="48" spans="13:15" ht="13.5" customHeight="1" hidden="1">
      <c r="M48" s="140"/>
      <c r="N48" s="140"/>
      <c r="O48" s="140"/>
    </row>
    <row r="49" spans="13:15" ht="13.5" customHeight="1" hidden="1">
      <c r="M49" s="140"/>
      <c r="N49" s="140"/>
      <c r="O49" s="140"/>
    </row>
    <row r="50" spans="13:15" ht="13.5" customHeight="1" hidden="1">
      <c r="M50" s="140"/>
      <c r="N50" s="140"/>
      <c r="O50" s="140"/>
    </row>
    <row r="51" spans="13:15" ht="13.5" customHeight="1" hidden="1">
      <c r="M51" s="140"/>
      <c r="N51" s="140"/>
      <c r="O51" s="140"/>
    </row>
    <row r="52" spans="13:15" ht="13.5" customHeight="1" hidden="1">
      <c r="M52" s="140"/>
      <c r="N52" s="140"/>
      <c r="O52" s="140"/>
    </row>
    <row r="53" spans="13:15" ht="13.5" customHeight="1" hidden="1">
      <c r="M53" s="140"/>
      <c r="N53" s="140"/>
      <c r="O53" s="140"/>
    </row>
    <row r="54" spans="13:15" ht="13.5" customHeight="1" hidden="1">
      <c r="M54" s="140"/>
      <c r="N54" s="140"/>
      <c r="O54" s="140"/>
    </row>
    <row r="55" spans="13:15" ht="13.5" customHeight="1" hidden="1">
      <c r="M55" s="140"/>
      <c r="N55" s="140"/>
      <c r="O55" s="140"/>
    </row>
    <row r="56" spans="13:15" ht="13.5" customHeight="1" hidden="1">
      <c r="M56" s="140"/>
      <c r="N56" s="140"/>
      <c r="O56" s="140"/>
    </row>
    <row r="57" spans="13:15" ht="13.5" customHeight="1" hidden="1">
      <c r="M57" s="140"/>
      <c r="N57" s="140"/>
      <c r="O57" s="140"/>
    </row>
    <row r="58" spans="13:15" ht="13.5" customHeight="1" hidden="1">
      <c r="M58" s="140"/>
      <c r="N58" s="140"/>
      <c r="O58" s="140"/>
    </row>
    <row r="59" spans="13:15" ht="13.5" customHeight="1" hidden="1">
      <c r="M59" s="140"/>
      <c r="N59" s="140"/>
      <c r="O59" s="140"/>
    </row>
    <row r="60" spans="13:15" ht="13.5" customHeight="1" hidden="1">
      <c r="M60" s="140"/>
      <c r="N60" s="140"/>
      <c r="O60" s="140"/>
    </row>
    <row r="61" spans="13:15" ht="13.5" customHeight="1" hidden="1">
      <c r="M61" s="140"/>
      <c r="N61" s="140"/>
      <c r="O61" s="140"/>
    </row>
    <row r="62" spans="13:15" ht="13.5" customHeight="1" hidden="1">
      <c r="M62" s="140"/>
      <c r="N62" s="140"/>
      <c r="O62" s="140"/>
    </row>
    <row r="63" spans="13:15" ht="12.75" hidden="1" thickBot="1">
      <c r="M63" s="140"/>
      <c r="N63" s="140"/>
      <c r="O63" s="140"/>
    </row>
    <row r="64" spans="2:15" ht="12" customHeight="1">
      <c r="B64" s="464"/>
      <c r="C64" s="465"/>
      <c r="D64" s="465"/>
      <c r="E64" s="465"/>
      <c r="F64" s="465"/>
      <c r="G64" s="465"/>
      <c r="H64" s="465"/>
      <c r="I64" s="465"/>
      <c r="J64" s="465"/>
      <c r="K64" s="465"/>
      <c r="L64" s="466"/>
      <c r="M64" s="140"/>
      <c r="N64" s="140"/>
      <c r="O64" s="140"/>
    </row>
    <row r="65" spans="2:15" ht="12" customHeight="1">
      <c r="B65" s="467"/>
      <c r="C65" s="468"/>
      <c r="D65" s="468"/>
      <c r="E65" s="468"/>
      <c r="F65" s="468"/>
      <c r="G65" s="468"/>
      <c r="H65" s="468"/>
      <c r="I65" s="468"/>
      <c r="J65" s="468"/>
      <c r="K65" s="468"/>
      <c r="L65" s="469"/>
      <c r="M65" s="140"/>
      <c r="N65" s="140"/>
      <c r="O65" s="140"/>
    </row>
    <row r="66" spans="2:15" ht="12" customHeight="1">
      <c r="B66" s="467"/>
      <c r="C66" s="468"/>
      <c r="D66" s="468"/>
      <c r="E66" s="468"/>
      <c r="F66" s="468"/>
      <c r="G66" s="468"/>
      <c r="H66" s="468"/>
      <c r="I66" s="468"/>
      <c r="J66" s="468"/>
      <c r="K66" s="468"/>
      <c r="L66" s="469"/>
      <c r="M66" s="140"/>
      <c r="N66" s="140"/>
      <c r="O66" s="140"/>
    </row>
    <row r="67" spans="2:15" ht="12" customHeight="1">
      <c r="B67" s="467"/>
      <c r="C67" s="468"/>
      <c r="D67" s="468"/>
      <c r="E67" s="468"/>
      <c r="F67" s="468"/>
      <c r="G67" s="468"/>
      <c r="H67" s="468"/>
      <c r="I67" s="468"/>
      <c r="J67" s="468"/>
      <c r="K67" s="468"/>
      <c r="L67" s="469"/>
      <c r="M67" s="140"/>
      <c r="N67" s="140"/>
      <c r="O67" s="140"/>
    </row>
    <row r="68" spans="2:15" ht="12" customHeight="1">
      <c r="B68" s="467"/>
      <c r="C68" s="468"/>
      <c r="D68" s="468"/>
      <c r="E68" s="468"/>
      <c r="F68" s="468"/>
      <c r="G68" s="468"/>
      <c r="H68" s="468"/>
      <c r="I68" s="468"/>
      <c r="J68" s="468"/>
      <c r="K68" s="468"/>
      <c r="L68" s="469"/>
      <c r="M68" s="140"/>
      <c r="N68" s="140"/>
      <c r="O68" s="140"/>
    </row>
    <row r="69" spans="2:15" ht="12.75" customHeight="1" thickBot="1">
      <c r="B69" s="470"/>
      <c r="C69" s="471"/>
      <c r="D69" s="471"/>
      <c r="E69" s="471"/>
      <c r="F69" s="471"/>
      <c r="G69" s="471"/>
      <c r="H69" s="471"/>
      <c r="I69" s="471"/>
      <c r="J69" s="471"/>
      <c r="K69" s="471"/>
      <c r="L69" s="472"/>
      <c r="M69" s="140"/>
      <c r="N69" s="140"/>
      <c r="O69" s="140"/>
    </row>
    <row r="70" ht="12"/>
  </sheetData>
  <sheetProtection/>
  <mergeCells count="57">
    <mergeCell ref="B5:H5"/>
    <mergeCell ref="J5:L5"/>
    <mergeCell ref="J3:L3"/>
    <mergeCell ref="B3:H3"/>
    <mergeCell ref="B4:H4"/>
    <mergeCell ref="J4:L4"/>
    <mergeCell ref="J6:L6"/>
    <mergeCell ref="J7:L7"/>
    <mergeCell ref="J8:L8"/>
    <mergeCell ref="J16:L16"/>
    <mergeCell ref="J10:L10"/>
    <mergeCell ref="B9:H9"/>
    <mergeCell ref="J9:L9"/>
    <mergeCell ref="L19:L20"/>
    <mergeCell ref="F19:F20"/>
    <mergeCell ref="B14:H14"/>
    <mergeCell ref="J14:L14"/>
    <mergeCell ref="B15:H15"/>
    <mergeCell ref="J15:L15"/>
    <mergeCell ref="B19:E20"/>
    <mergeCell ref="I20:J20"/>
    <mergeCell ref="B21:E21"/>
    <mergeCell ref="I21:J21"/>
    <mergeCell ref="B22:E22"/>
    <mergeCell ref="I22:J22"/>
    <mergeCell ref="I30:J30"/>
    <mergeCell ref="B23:E23"/>
    <mergeCell ref="I23:J23"/>
    <mergeCell ref="B28:B29"/>
    <mergeCell ref="C28:C29"/>
    <mergeCell ref="D28:D29"/>
    <mergeCell ref="E28:F29"/>
    <mergeCell ref="G28:G29"/>
    <mergeCell ref="B64:L69"/>
    <mergeCell ref="I28:L28"/>
    <mergeCell ref="E30:F30"/>
    <mergeCell ref="E31:F31"/>
    <mergeCell ref="E32:F32"/>
    <mergeCell ref="E35:F35"/>
    <mergeCell ref="E33:F33"/>
    <mergeCell ref="E34:F34"/>
    <mergeCell ref="I29:J29"/>
    <mergeCell ref="I35:J35"/>
    <mergeCell ref="G19:K19"/>
    <mergeCell ref="B6:B8"/>
    <mergeCell ref="C6:H6"/>
    <mergeCell ref="C7:H7"/>
    <mergeCell ref="C8:H8"/>
    <mergeCell ref="B10:H10"/>
    <mergeCell ref="B12:H12"/>
    <mergeCell ref="B13:H13"/>
    <mergeCell ref="J13:L13"/>
    <mergeCell ref="J12:L12"/>
    <mergeCell ref="I31:J31"/>
    <mergeCell ref="I32:J32"/>
    <mergeCell ref="I33:J33"/>
    <mergeCell ref="I34:J34"/>
  </mergeCells>
  <conditionalFormatting sqref="N5:N17">
    <cfRule type="cellIs" priority="1" dxfId="0" operator="equal" stopIfTrue="1">
      <formula>"chyba"</formula>
    </cfRule>
  </conditionalFormatting>
  <conditionalFormatting sqref="N31:N35">
    <cfRule type="cellIs" priority="2" dxfId="3" operator="equal" stopIfTrue="1">
      <formula>"chyba"</formula>
    </cfRule>
  </conditionalFormatting>
  <dataValidations count="4">
    <dataValidation type="whole" allowBlank="1" showErrorMessage="1" errorTitle="Pozor!" error="Vložte číselnou hodnotu!" sqref="L23 J5:J15 K14:L15 K5:L9 K11:L11">
      <formula1>0</formula1>
      <formula2>999999</formula2>
    </dataValidation>
    <dataValidation type="whole" allowBlank="1" showErrorMessage="1" errorTitle="Pozor!" error="Vložte číselnou hodnotu!" sqref="G22:L22">
      <formula1>0</formula1>
      <formula2>9999999999</formula2>
    </dataValidation>
    <dataValidation type="whole" allowBlank="1" showErrorMessage="1" errorTitle="Pozor!" error="Vložte číselnou hodnotu!" sqref="G31:G35 I31:I35 K31:M35">
      <formula1>0</formula1>
      <formula2>999999999</formula2>
    </dataValidation>
    <dataValidation type="whole" allowBlank="1" showErrorMessage="1" errorTitle="Pozor!" error="Vložte číselnou hodnotu!" sqref="D31:D35">
      <formula1>0</formula1>
      <formula2>99999999</formula2>
    </dataValidation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D1">
      <selection activeCell="P7" sqref="P7:Q11"/>
    </sheetView>
  </sheetViews>
  <sheetFormatPr defaultColWidth="9.00390625" defaultRowHeight="12.75" zeroHeight="1"/>
  <cols>
    <col min="1" max="1" width="1.875" style="143" customWidth="1"/>
    <col min="2" max="2" width="10.00390625" style="0" customWidth="1"/>
    <col min="3" max="3" width="6.375" style="0" customWidth="1"/>
    <col min="4" max="4" width="19.25390625" style="0" customWidth="1"/>
    <col min="5" max="5" width="6.00390625" style="0" customWidth="1"/>
    <col min="6" max="17" width="8.375" style="0" customWidth="1"/>
    <col min="18" max="18" width="4.125" style="168" customWidth="1"/>
    <col min="19" max="19" width="13.125" style="168" customWidth="1"/>
    <col min="20" max="20" width="8.375" style="168" customWidth="1"/>
    <col min="21" max="21" width="1.875" style="143" customWidth="1"/>
    <col min="22" max="16384" width="0" style="0" hidden="1" customWidth="1"/>
  </cols>
  <sheetData>
    <row r="1" spans="2:20" ht="9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63"/>
      <c r="S1" s="163"/>
      <c r="T1" s="163"/>
    </row>
    <row r="2" spans="2:20" ht="12.75" customHeight="1">
      <c r="B2" s="83" t="s">
        <v>295</v>
      </c>
      <c r="C2" s="84"/>
      <c r="D2" s="84"/>
      <c r="E2" s="85"/>
      <c r="F2" s="86"/>
      <c r="G2" s="86"/>
      <c r="H2" s="87"/>
      <c r="I2" s="87"/>
      <c r="J2" s="87"/>
      <c r="K2" s="87"/>
      <c r="L2" s="88"/>
      <c r="M2" s="88"/>
      <c r="N2" s="88"/>
      <c r="O2" s="88"/>
      <c r="P2" s="88"/>
      <c r="Q2" s="89"/>
      <c r="R2" s="164"/>
      <c r="S2" s="164"/>
      <c r="T2" s="164"/>
    </row>
    <row r="3" spans="2:20" ht="12.75">
      <c r="B3" s="531"/>
      <c r="C3" s="532"/>
      <c r="D3" s="533"/>
      <c r="E3" s="540" t="s">
        <v>7</v>
      </c>
      <c r="F3" s="543" t="s">
        <v>193</v>
      </c>
      <c r="G3" s="544"/>
      <c r="H3" s="545"/>
      <c r="I3" s="545"/>
      <c r="J3" s="545"/>
      <c r="K3" s="545"/>
      <c r="L3" s="545"/>
      <c r="M3" s="545"/>
      <c r="N3" s="545"/>
      <c r="O3" s="545"/>
      <c r="P3" s="545"/>
      <c r="Q3" s="546"/>
      <c r="R3" s="165"/>
      <c r="S3" s="165"/>
      <c r="T3" s="165"/>
    </row>
    <row r="4" spans="2:20" ht="12.75">
      <c r="B4" s="534"/>
      <c r="C4" s="535"/>
      <c r="D4" s="536"/>
      <c r="E4" s="541"/>
      <c r="F4" s="547" t="s">
        <v>194</v>
      </c>
      <c r="G4" s="547"/>
      <c r="H4" s="547" t="s">
        <v>195</v>
      </c>
      <c r="I4" s="547"/>
      <c r="J4" s="547" t="s">
        <v>196</v>
      </c>
      <c r="K4" s="547"/>
      <c r="L4" s="547" t="s">
        <v>197</v>
      </c>
      <c r="M4" s="547"/>
      <c r="N4" s="547" t="s">
        <v>198</v>
      </c>
      <c r="O4" s="547"/>
      <c r="P4" s="547" t="s">
        <v>199</v>
      </c>
      <c r="Q4" s="548"/>
      <c r="R4" s="166"/>
      <c r="S4" s="166"/>
      <c r="T4" s="166"/>
    </row>
    <row r="5" spans="2:20" ht="12.75">
      <c r="B5" s="537"/>
      <c r="C5" s="538"/>
      <c r="D5" s="539"/>
      <c r="E5" s="542"/>
      <c r="F5" s="92" t="s">
        <v>200</v>
      </c>
      <c r="G5" s="92" t="s">
        <v>201</v>
      </c>
      <c r="H5" s="92" t="s">
        <v>200</v>
      </c>
      <c r="I5" s="92" t="s">
        <v>201</v>
      </c>
      <c r="J5" s="92" t="s">
        <v>200</v>
      </c>
      <c r="K5" s="92" t="s">
        <v>201</v>
      </c>
      <c r="L5" s="92" t="s">
        <v>200</v>
      </c>
      <c r="M5" s="92" t="s">
        <v>201</v>
      </c>
      <c r="N5" s="92" t="s">
        <v>200</v>
      </c>
      <c r="O5" s="92" t="s">
        <v>201</v>
      </c>
      <c r="P5" s="92" t="s">
        <v>200</v>
      </c>
      <c r="Q5" s="92" t="s">
        <v>201</v>
      </c>
      <c r="R5" s="166"/>
      <c r="S5" s="166"/>
      <c r="T5" s="166"/>
    </row>
    <row r="6" spans="2:20" ht="12.75" customHeight="1">
      <c r="B6" s="543" t="s">
        <v>5</v>
      </c>
      <c r="C6" s="545"/>
      <c r="D6" s="546"/>
      <c r="E6" s="92" t="s">
        <v>6</v>
      </c>
      <c r="F6" s="92">
        <v>1</v>
      </c>
      <c r="G6" s="92">
        <v>2</v>
      </c>
      <c r="H6" s="92">
        <v>3</v>
      </c>
      <c r="I6" s="92">
        <v>4</v>
      </c>
      <c r="J6" s="92">
        <v>5</v>
      </c>
      <c r="K6" s="92">
        <v>6</v>
      </c>
      <c r="L6" s="92">
        <v>7</v>
      </c>
      <c r="M6" s="92">
        <v>8</v>
      </c>
      <c r="N6" s="92">
        <v>9</v>
      </c>
      <c r="O6" s="92">
        <v>10</v>
      </c>
      <c r="P6" s="92">
        <v>11</v>
      </c>
      <c r="Q6" s="92">
        <v>12</v>
      </c>
      <c r="R6" s="166"/>
      <c r="S6" s="551" t="s">
        <v>299</v>
      </c>
      <c r="T6" s="552"/>
    </row>
    <row r="7" spans="2:20" ht="12.75" customHeight="1">
      <c r="B7" s="502" t="s">
        <v>202</v>
      </c>
      <c r="C7" s="511" t="s">
        <v>204</v>
      </c>
      <c r="D7" s="460"/>
      <c r="E7" s="92">
        <v>119</v>
      </c>
      <c r="F7" s="96">
        <v>18</v>
      </c>
      <c r="G7" s="96">
        <v>19</v>
      </c>
      <c r="H7" s="96">
        <v>6</v>
      </c>
      <c r="I7" s="96">
        <v>7</v>
      </c>
      <c r="J7" s="96">
        <v>1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f>F7+H7+J7+L7+N7</f>
        <v>25</v>
      </c>
      <c r="Q7" s="96">
        <f>G7+I7+K7+M7+O7</f>
        <v>26</v>
      </c>
      <c r="R7" s="166"/>
      <c r="S7" s="553"/>
      <c r="T7" s="554"/>
    </row>
    <row r="8" spans="2:20" ht="12.75" customHeight="1">
      <c r="B8" s="503"/>
      <c r="C8" s="511" t="s">
        <v>205</v>
      </c>
      <c r="D8" s="460"/>
      <c r="E8" s="92">
        <v>120</v>
      </c>
      <c r="F8" s="96">
        <v>34</v>
      </c>
      <c r="G8" s="96">
        <v>23</v>
      </c>
      <c r="H8" s="96">
        <v>30</v>
      </c>
      <c r="I8" s="96">
        <v>17</v>
      </c>
      <c r="J8" s="96">
        <v>3</v>
      </c>
      <c r="K8" s="96">
        <v>7</v>
      </c>
      <c r="L8" s="96">
        <v>0</v>
      </c>
      <c r="M8" s="96">
        <v>0</v>
      </c>
      <c r="N8" s="96">
        <v>0</v>
      </c>
      <c r="O8" s="96">
        <v>0</v>
      </c>
      <c r="P8" s="96">
        <f aca="true" t="shared" si="0" ref="P8:P16">F8+H8+J8+L8+N8</f>
        <v>67</v>
      </c>
      <c r="Q8" s="96">
        <f aca="true" t="shared" si="1" ref="Q8:Q16">G8+I8+K8+M8+O8</f>
        <v>47</v>
      </c>
      <c r="R8" s="166"/>
      <c r="S8" s="523" t="s">
        <v>298</v>
      </c>
      <c r="T8" s="524"/>
    </row>
    <row r="9" spans="2:20" ht="12.75" customHeight="1">
      <c r="B9" s="503"/>
      <c r="C9" s="511" t="s">
        <v>206</v>
      </c>
      <c r="D9" s="460"/>
      <c r="E9" s="92">
        <v>121</v>
      </c>
      <c r="F9" s="96">
        <v>53</v>
      </c>
      <c r="G9" s="96">
        <v>31</v>
      </c>
      <c r="H9" s="96">
        <v>56</v>
      </c>
      <c r="I9" s="96">
        <v>58</v>
      </c>
      <c r="J9" s="96">
        <v>17</v>
      </c>
      <c r="K9" s="96">
        <v>31</v>
      </c>
      <c r="L9" s="96">
        <v>0</v>
      </c>
      <c r="M9" s="96">
        <v>0</v>
      </c>
      <c r="N9" s="96">
        <v>0</v>
      </c>
      <c r="O9" s="96">
        <v>0</v>
      </c>
      <c r="P9" s="96">
        <f t="shared" si="0"/>
        <v>126</v>
      </c>
      <c r="Q9" s="96">
        <f t="shared" si="1"/>
        <v>120</v>
      </c>
      <c r="R9" s="166"/>
      <c r="S9" s="525"/>
      <c r="T9" s="526"/>
    </row>
    <row r="10" spans="2:20" ht="12.75" customHeight="1">
      <c r="B10" s="503"/>
      <c r="C10" s="511" t="s">
        <v>207</v>
      </c>
      <c r="D10" s="460"/>
      <c r="E10" s="92">
        <v>122</v>
      </c>
      <c r="F10" s="96">
        <v>203</v>
      </c>
      <c r="G10" s="96">
        <v>140</v>
      </c>
      <c r="H10" s="96">
        <v>143</v>
      </c>
      <c r="I10" s="96">
        <v>199</v>
      </c>
      <c r="J10" s="96">
        <v>83</v>
      </c>
      <c r="K10" s="96">
        <v>444</v>
      </c>
      <c r="L10" s="96">
        <v>3</v>
      </c>
      <c r="M10" s="96">
        <v>4</v>
      </c>
      <c r="N10" s="96">
        <v>0</v>
      </c>
      <c r="O10" s="96">
        <v>1</v>
      </c>
      <c r="P10" s="96">
        <f t="shared" si="0"/>
        <v>432</v>
      </c>
      <c r="Q10" s="96">
        <f t="shared" si="1"/>
        <v>788</v>
      </c>
      <c r="R10" s="166"/>
      <c r="S10" s="162"/>
      <c r="T10" s="162"/>
    </row>
    <row r="11" spans="2:20" ht="12.75" customHeight="1" thickBot="1">
      <c r="B11" s="503"/>
      <c r="C11" s="522" t="s">
        <v>208</v>
      </c>
      <c r="D11" s="574"/>
      <c r="E11" s="161">
        <v>123</v>
      </c>
      <c r="F11" s="172">
        <v>21</v>
      </c>
      <c r="G11" s="172">
        <v>46</v>
      </c>
      <c r="H11" s="172">
        <v>39</v>
      </c>
      <c r="I11" s="172">
        <v>62</v>
      </c>
      <c r="J11" s="172">
        <v>5</v>
      </c>
      <c r="K11" s="172">
        <v>79</v>
      </c>
      <c r="L11" s="172">
        <v>0</v>
      </c>
      <c r="M11" s="172">
        <v>1</v>
      </c>
      <c r="N11" s="172">
        <v>0</v>
      </c>
      <c r="O11" s="172">
        <v>0</v>
      </c>
      <c r="P11" s="96">
        <f t="shared" si="0"/>
        <v>65</v>
      </c>
      <c r="Q11" s="96">
        <f t="shared" si="1"/>
        <v>188</v>
      </c>
      <c r="R11" s="166"/>
      <c r="S11" s="523" t="s">
        <v>313</v>
      </c>
      <c r="T11" s="555"/>
    </row>
    <row r="12" spans="2:20" ht="12.75" customHeight="1" thickBot="1">
      <c r="B12" s="503"/>
      <c r="C12" s="575" t="s">
        <v>209</v>
      </c>
      <c r="D12" s="504"/>
      <c r="E12" s="262">
        <v>124</v>
      </c>
      <c r="F12" s="263">
        <v>5</v>
      </c>
      <c r="G12" s="263">
        <v>5</v>
      </c>
      <c r="H12" s="263">
        <v>0</v>
      </c>
      <c r="I12" s="263">
        <v>2</v>
      </c>
      <c r="J12" s="263">
        <v>0</v>
      </c>
      <c r="K12" s="263">
        <v>2</v>
      </c>
      <c r="L12" s="263">
        <v>0</v>
      </c>
      <c r="M12" s="263">
        <v>0</v>
      </c>
      <c r="N12" s="263">
        <v>0</v>
      </c>
      <c r="O12" s="263">
        <v>0</v>
      </c>
      <c r="P12" s="96">
        <f t="shared" si="0"/>
        <v>5</v>
      </c>
      <c r="Q12" s="96">
        <f t="shared" si="1"/>
        <v>9</v>
      </c>
      <c r="R12" s="166"/>
      <c r="S12" s="556"/>
      <c r="T12" s="557"/>
    </row>
    <row r="13" spans="2:20" ht="12.75" customHeight="1">
      <c r="B13" s="503"/>
      <c r="C13" s="514" t="s">
        <v>210</v>
      </c>
      <c r="D13" s="576"/>
      <c r="E13" s="160">
        <v>125</v>
      </c>
      <c r="F13" s="171">
        <v>166</v>
      </c>
      <c r="G13" s="171">
        <v>140</v>
      </c>
      <c r="H13" s="171">
        <v>168</v>
      </c>
      <c r="I13" s="171">
        <v>205</v>
      </c>
      <c r="J13" s="171">
        <v>51</v>
      </c>
      <c r="K13" s="171">
        <v>284</v>
      </c>
      <c r="L13" s="171">
        <v>1</v>
      </c>
      <c r="M13" s="171">
        <v>1</v>
      </c>
      <c r="N13" s="171">
        <v>0</v>
      </c>
      <c r="O13" s="171">
        <v>1</v>
      </c>
      <c r="P13" s="96">
        <f t="shared" si="0"/>
        <v>386</v>
      </c>
      <c r="Q13" s="96">
        <f t="shared" si="1"/>
        <v>631</v>
      </c>
      <c r="R13" s="166"/>
      <c r="S13" s="556"/>
      <c r="T13" s="557"/>
    </row>
    <row r="14" spans="2:20" ht="12.75" customHeight="1">
      <c r="B14" s="503"/>
      <c r="C14" s="511" t="s">
        <v>211</v>
      </c>
      <c r="D14" s="460"/>
      <c r="E14" s="92">
        <v>126</v>
      </c>
      <c r="F14" s="96">
        <v>126</v>
      </c>
      <c r="G14" s="96">
        <v>97</v>
      </c>
      <c r="H14" s="96">
        <v>94</v>
      </c>
      <c r="I14" s="96">
        <v>118</v>
      </c>
      <c r="J14" s="96">
        <v>40</v>
      </c>
      <c r="K14" s="96">
        <v>207</v>
      </c>
      <c r="L14" s="96">
        <v>1</v>
      </c>
      <c r="M14" s="96">
        <v>3</v>
      </c>
      <c r="N14" s="96">
        <v>0</v>
      </c>
      <c r="O14" s="96">
        <v>0</v>
      </c>
      <c r="P14" s="96">
        <f t="shared" si="0"/>
        <v>261</v>
      </c>
      <c r="Q14" s="96">
        <f t="shared" si="1"/>
        <v>425</v>
      </c>
      <c r="R14" s="166"/>
      <c r="S14" s="558"/>
      <c r="T14" s="559"/>
    </row>
    <row r="15" spans="2:20" ht="12.75" customHeight="1" thickBot="1">
      <c r="B15" s="504"/>
      <c r="C15" s="505" t="s">
        <v>438</v>
      </c>
      <c r="D15" s="506"/>
      <c r="E15" s="261" t="s">
        <v>439</v>
      </c>
      <c r="F15" s="172">
        <v>37</v>
      </c>
      <c r="G15" s="172">
        <v>22</v>
      </c>
      <c r="H15" s="172">
        <v>12</v>
      </c>
      <c r="I15" s="172">
        <v>20</v>
      </c>
      <c r="J15" s="172">
        <v>18</v>
      </c>
      <c r="K15" s="172">
        <v>70</v>
      </c>
      <c r="L15" s="172">
        <v>1</v>
      </c>
      <c r="M15" s="172">
        <v>1</v>
      </c>
      <c r="N15" s="172">
        <v>0</v>
      </c>
      <c r="O15" s="172">
        <v>0</v>
      </c>
      <c r="P15" s="96">
        <f t="shared" si="0"/>
        <v>68</v>
      </c>
      <c r="Q15" s="96">
        <f t="shared" si="1"/>
        <v>113</v>
      </c>
      <c r="R15" s="166"/>
      <c r="S15" s="255"/>
      <c r="T15" s="255"/>
    </row>
    <row r="16" spans="2:20" ht="12.75" customHeight="1">
      <c r="B16" s="560" t="s">
        <v>212</v>
      </c>
      <c r="C16" s="514" t="s">
        <v>213</v>
      </c>
      <c r="D16" s="514"/>
      <c r="E16" s="160">
        <v>127</v>
      </c>
      <c r="F16" s="171">
        <v>33</v>
      </c>
      <c r="G16" s="171">
        <v>35</v>
      </c>
      <c r="H16" s="171">
        <v>56</v>
      </c>
      <c r="I16" s="171">
        <v>64</v>
      </c>
      <c r="J16" s="171">
        <v>22</v>
      </c>
      <c r="K16" s="171">
        <v>119</v>
      </c>
      <c r="L16" s="171">
        <v>0</v>
      </c>
      <c r="M16" s="171">
        <v>0</v>
      </c>
      <c r="N16" s="171">
        <v>0</v>
      </c>
      <c r="O16" s="171">
        <v>0</v>
      </c>
      <c r="P16" s="96">
        <f t="shared" si="0"/>
        <v>111</v>
      </c>
      <c r="Q16" s="96">
        <f t="shared" si="1"/>
        <v>218</v>
      </c>
      <c r="R16" s="166"/>
      <c r="S16" s="166"/>
      <c r="T16" s="166"/>
    </row>
    <row r="17" spans="2:20" ht="12.75" customHeight="1">
      <c r="B17" s="561"/>
      <c r="C17" s="511" t="s">
        <v>214</v>
      </c>
      <c r="D17" s="511"/>
      <c r="E17" s="92">
        <v>128</v>
      </c>
      <c r="F17" s="96">
        <v>17</v>
      </c>
      <c r="G17" s="96">
        <v>7</v>
      </c>
      <c r="H17" s="96">
        <v>7</v>
      </c>
      <c r="I17" s="96">
        <v>6</v>
      </c>
      <c r="J17" s="96">
        <v>14</v>
      </c>
      <c r="K17" s="96">
        <v>23</v>
      </c>
      <c r="L17" s="96">
        <v>0</v>
      </c>
      <c r="M17" s="96">
        <v>0</v>
      </c>
      <c r="N17" s="96">
        <v>0</v>
      </c>
      <c r="O17" s="96">
        <v>0</v>
      </c>
      <c r="P17" s="96">
        <f aca="true" t="shared" si="2" ref="P17:P45">F17+H17+J17+L17+N17</f>
        <v>38</v>
      </c>
      <c r="Q17" s="96">
        <f aca="true" t="shared" si="3" ref="Q17:Q45">G17+I17+K17+M17+O17</f>
        <v>36</v>
      </c>
      <c r="R17" s="166"/>
      <c r="S17" s="523" t="s">
        <v>317</v>
      </c>
      <c r="T17" s="555"/>
    </row>
    <row r="18" spans="2:20" ht="12.75" customHeight="1">
      <c r="B18" s="561"/>
      <c r="C18" s="511" t="s">
        <v>215</v>
      </c>
      <c r="D18" s="511"/>
      <c r="E18" s="92">
        <v>129</v>
      </c>
      <c r="F18" s="96">
        <v>21</v>
      </c>
      <c r="G18" s="96">
        <v>29</v>
      </c>
      <c r="H18" s="96">
        <v>17</v>
      </c>
      <c r="I18" s="96">
        <v>32</v>
      </c>
      <c r="J18" s="96">
        <v>11</v>
      </c>
      <c r="K18" s="96">
        <v>53</v>
      </c>
      <c r="L18" s="96">
        <v>0</v>
      </c>
      <c r="M18" s="96">
        <v>0</v>
      </c>
      <c r="N18" s="96">
        <v>0</v>
      </c>
      <c r="O18" s="96">
        <v>0</v>
      </c>
      <c r="P18" s="96">
        <f t="shared" si="2"/>
        <v>49</v>
      </c>
      <c r="Q18" s="96">
        <f t="shared" si="3"/>
        <v>114</v>
      </c>
      <c r="R18" s="166"/>
      <c r="S18" s="556"/>
      <c r="T18" s="557"/>
    </row>
    <row r="19" spans="2:20" ht="12.75" customHeight="1">
      <c r="B19" s="561"/>
      <c r="C19" s="511" t="s">
        <v>216</v>
      </c>
      <c r="D19" s="511"/>
      <c r="E19" s="92">
        <v>130</v>
      </c>
      <c r="F19" s="96">
        <v>2</v>
      </c>
      <c r="G19" s="96">
        <v>6</v>
      </c>
      <c r="H19" s="96">
        <v>0</v>
      </c>
      <c r="I19" s="96">
        <v>1</v>
      </c>
      <c r="J19" s="96">
        <v>0</v>
      </c>
      <c r="K19" s="96">
        <v>7</v>
      </c>
      <c r="L19" s="96">
        <v>0</v>
      </c>
      <c r="M19" s="96">
        <v>0</v>
      </c>
      <c r="N19" s="96">
        <v>0</v>
      </c>
      <c r="O19" s="96">
        <v>0</v>
      </c>
      <c r="P19" s="96">
        <f t="shared" si="2"/>
        <v>2</v>
      </c>
      <c r="Q19" s="96">
        <f t="shared" si="3"/>
        <v>14</v>
      </c>
      <c r="R19" s="166"/>
      <c r="S19" s="556"/>
      <c r="T19" s="557"/>
    </row>
    <row r="20" spans="2:20" ht="12.75" customHeight="1">
      <c r="B20" s="561"/>
      <c r="C20" s="511" t="s">
        <v>217</v>
      </c>
      <c r="D20" s="511"/>
      <c r="E20" s="92">
        <v>131</v>
      </c>
      <c r="F20" s="96">
        <v>24</v>
      </c>
      <c r="G20" s="96">
        <v>19</v>
      </c>
      <c r="H20" s="96">
        <v>9</v>
      </c>
      <c r="I20" s="96">
        <v>17</v>
      </c>
      <c r="J20" s="96">
        <v>10</v>
      </c>
      <c r="K20" s="96">
        <v>13</v>
      </c>
      <c r="L20" s="96">
        <v>0</v>
      </c>
      <c r="M20" s="96">
        <v>0</v>
      </c>
      <c r="N20" s="96">
        <v>0</v>
      </c>
      <c r="O20" s="96">
        <v>0</v>
      </c>
      <c r="P20" s="96">
        <f t="shared" si="2"/>
        <v>43</v>
      </c>
      <c r="Q20" s="96">
        <f t="shared" si="3"/>
        <v>49</v>
      </c>
      <c r="R20" s="166"/>
      <c r="S20" s="558"/>
      <c r="T20" s="559"/>
    </row>
    <row r="21" spans="2:20" ht="12.75" customHeight="1">
      <c r="B21" s="561"/>
      <c r="C21" s="511" t="s">
        <v>218</v>
      </c>
      <c r="D21" s="511"/>
      <c r="E21" s="92">
        <v>132</v>
      </c>
      <c r="F21" s="96">
        <v>17</v>
      </c>
      <c r="G21" s="96">
        <v>14</v>
      </c>
      <c r="H21" s="96">
        <v>8</v>
      </c>
      <c r="I21" s="96">
        <v>7</v>
      </c>
      <c r="J21" s="96">
        <v>7</v>
      </c>
      <c r="K21" s="96">
        <v>30</v>
      </c>
      <c r="L21" s="96">
        <v>1</v>
      </c>
      <c r="M21" s="96">
        <v>1</v>
      </c>
      <c r="N21" s="96">
        <v>0</v>
      </c>
      <c r="O21" s="96">
        <v>0</v>
      </c>
      <c r="P21" s="96">
        <f t="shared" si="2"/>
        <v>33</v>
      </c>
      <c r="Q21" s="96">
        <f t="shared" si="3"/>
        <v>52</v>
      </c>
      <c r="R21" s="166"/>
      <c r="S21" s="166"/>
      <c r="T21" s="166"/>
    </row>
    <row r="22" spans="2:20" ht="12.75" customHeight="1">
      <c r="B22" s="561"/>
      <c r="C22" s="511" t="s">
        <v>219</v>
      </c>
      <c r="D22" s="511"/>
      <c r="E22" s="92">
        <v>133</v>
      </c>
      <c r="F22" s="96">
        <v>66</v>
      </c>
      <c r="G22" s="96">
        <v>37</v>
      </c>
      <c r="H22" s="96">
        <v>8</v>
      </c>
      <c r="I22" s="96">
        <v>6</v>
      </c>
      <c r="J22" s="96">
        <v>3</v>
      </c>
      <c r="K22" s="96">
        <v>57</v>
      </c>
      <c r="L22" s="96">
        <v>0</v>
      </c>
      <c r="M22" s="96">
        <v>0</v>
      </c>
      <c r="N22" s="96">
        <v>0</v>
      </c>
      <c r="O22" s="96">
        <v>0</v>
      </c>
      <c r="P22" s="96">
        <f t="shared" si="2"/>
        <v>77</v>
      </c>
      <c r="Q22" s="96">
        <f t="shared" si="3"/>
        <v>100</v>
      </c>
      <c r="R22" s="166"/>
      <c r="S22" s="523" t="s">
        <v>314</v>
      </c>
      <c r="T22" s="524"/>
    </row>
    <row r="23" spans="2:20" ht="12.75" customHeight="1">
      <c r="B23" s="561"/>
      <c r="C23" s="511" t="s">
        <v>220</v>
      </c>
      <c r="D23" s="511"/>
      <c r="E23" s="92">
        <v>134</v>
      </c>
      <c r="F23" s="96">
        <v>66</v>
      </c>
      <c r="G23" s="96">
        <v>55</v>
      </c>
      <c r="H23" s="96">
        <v>10</v>
      </c>
      <c r="I23" s="96">
        <v>20</v>
      </c>
      <c r="J23" s="96">
        <v>4</v>
      </c>
      <c r="K23" s="96">
        <v>45</v>
      </c>
      <c r="L23" s="96">
        <v>0</v>
      </c>
      <c r="M23" s="96">
        <v>0</v>
      </c>
      <c r="N23" s="96">
        <v>0</v>
      </c>
      <c r="O23" s="96">
        <v>1</v>
      </c>
      <c r="P23" s="96">
        <f t="shared" si="2"/>
        <v>80</v>
      </c>
      <c r="Q23" s="96">
        <f t="shared" si="3"/>
        <v>121</v>
      </c>
      <c r="R23" s="166"/>
      <c r="S23" s="525"/>
      <c r="T23" s="526"/>
    </row>
    <row r="24" spans="2:20" ht="12.75" customHeight="1">
      <c r="B24" s="561"/>
      <c r="C24" s="512" t="s">
        <v>221</v>
      </c>
      <c r="D24" s="513"/>
      <c r="E24" s="92">
        <v>135</v>
      </c>
      <c r="F24" s="96">
        <v>40</v>
      </c>
      <c r="G24" s="96">
        <v>30</v>
      </c>
      <c r="H24" s="96">
        <v>142</v>
      </c>
      <c r="I24" s="96">
        <v>156</v>
      </c>
      <c r="J24" s="96">
        <v>34</v>
      </c>
      <c r="K24" s="96">
        <v>179</v>
      </c>
      <c r="L24" s="96">
        <v>1</v>
      </c>
      <c r="M24" s="96">
        <v>2</v>
      </c>
      <c r="N24" s="96">
        <v>0</v>
      </c>
      <c r="O24" s="96">
        <v>0</v>
      </c>
      <c r="P24" s="96">
        <f t="shared" si="2"/>
        <v>217</v>
      </c>
      <c r="Q24" s="96">
        <f t="shared" si="3"/>
        <v>367</v>
      </c>
      <c r="R24" s="166"/>
      <c r="S24" s="166"/>
      <c r="T24" s="166"/>
    </row>
    <row r="25" spans="2:20" ht="12.75" customHeight="1">
      <c r="B25" s="561"/>
      <c r="C25" s="511" t="s">
        <v>222</v>
      </c>
      <c r="D25" s="511"/>
      <c r="E25" s="92">
        <v>136</v>
      </c>
      <c r="F25" s="96">
        <v>1</v>
      </c>
      <c r="G25" s="96">
        <v>2</v>
      </c>
      <c r="H25" s="96">
        <v>5</v>
      </c>
      <c r="I25" s="96">
        <v>7</v>
      </c>
      <c r="J25" s="96">
        <v>0</v>
      </c>
      <c r="K25" s="96">
        <v>2</v>
      </c>
      <c r="L25" s="96">
        <v>0</v>
      </c>
      <c r="M25" s="96">
        <v>0</v>
      </c>
      <c r="N25" s="96">
        <v>0</v>
      </c>
      <c r="O25" s="96">
        <v>0</v>
      </c>
      <c r="P25" s="96">
        <f t="shared" si="2"/>
        <v>6</v>
      </c>
      <c r="Q25" s="96">
        <f t="shared" si="3"/>
        <v>11</v>
      </c>
      <c r="R25" s="166"/>
      <c r="S25" s="515" t="s">
        <v>315</v>
      </c>
      <c r="T25" s="516"/>
    </row>
    <row r="26" spans="2:20" ht="12.75" customHeight="1">
      <c r="B26" s="561"/>
      <c r="C26" s="511" t="s">
        <v>223</v>
      </c>
      <c r="D26" s="511"/>
      <c r="E26" s="92">
        <v>137</v>
      </c>
      <c r="F26" s="96">
        <v>19</v>
      </c>
      <c r="G26" s="96">
        <v>12</v>
      </c>
      <c r="H26" s="96">
        <v>2</v>
      </c>
      <c r="I26" s="96">
        <v>9</v>
      </c>
      <c r="J26" s="96">
        <v>2</v>
      </c>
      <c r="K26" s="96">
        <v>11</v>
      </c>
      <c r="L26" s="96">
        <v>1</v>
      </c>
      <c r="M26" s="96">
        <v>1</v>
      </c>
      <c r="N26" s="96">
        <v>0</v>
      </c>
      <c r="O26" s="96">
        <v>0</v>
      </c>
      <c r="P26" s="96">
        <f t="shared" si="2"/>
        <v>24</v>
      </c>
      <c r="Q26" s="96">
        <f t="shared" si="3"/>
        <v>33</v>
      </c>
      <c r="R26" s="166"/>
      <c r="S26" s="517"/>
      <c r="T26" s="518"/>
    </row>
    <row r="27" spans="2:20" ht="12.75" customHeight="1" thickBot="1">
      <c r="B27" s="562"/>
      <c r="C27" s="522" t="s">
        <v>224</v>
      </c>
      <c r="D27" s="522"/>
      <c r="E27" s="161">
        <v>138</v>
      </c>
      <c r="F27" s="172">
        <v>23</v>
      </c>
      <c r="G27" s="172">
        <v>13</v>
      </c>
      <c r="H27" s="172">
        <v>10</v>
      </c>
      <c r="I27" s="172">
        <v>18</v>
      </c>
      <c r="J27" s="172">
        <v>2</v>
      </c>
      <c r="K27" s="172">
        <v>22</v>
      </c>
      <c r="L27" s="172">
        <v>0</v>
      </c>
      <c r="M27" s="172">
        <v>1</v>
      </c>
      <c r="N27" s="172">
        <v>0</v>
      </c>
      <c r="O27" s="172">
        <v>0</v>
      </c>
      <c r="P27" s="96">
        <f t="shared" si="2"/>
        <v>35</v>
      </c>
      <c r="Q27" s="96">
        <f t="shared" si="3"/>
        <v>54</v>
      </c>
      <c r="R27" s="166"/>
      <c r="S27" s="519"/>
      <c r="T27" s="520"/>
    </row>
    <row r="28" spans="2:20" ht="12.75" customHeight="1">
      <c r="B28" s="521" t="s">
        <v>225</v>
      </c>
      <c r="C28" s="514" t="s">
        <v>226</v>
      </c>
      <c r="D28" s="514"/>
      <c r="E28" s="160">
        <v>139</v>
      </c>
      <c r="F28" s="171">
        <v>125</v>
      </c>
      <c r="G28" s="171">
        <v>102</v>
      </c>
      <c r="H28" s="171">
        <v>156</v>
      </c>
      <c r="I28" s="171">
        <v>179</v>
      </c>
      <c r="J28" s="171">
        <v>39</v>
      </c>
      <c r="K28" s="171">
        <v>203</v>
      </c>
      <c r="L28" s="171">
        <v>0</v>
      </c>
      <c r="M28" s="171">
        <v>2</v>
      </c>
      <c r="N28" s="171">
        <v>0</v>
      </c>
      <c r="O28" s="171">
        <v>0</v>
      </c>
      <c r="P28" s="96">
        <f t="shared" si="2"/>
        <v>320</v>
      </c>
      <c r="Q28" s="96">
        <f t="shared" si="3"/>
        <v>486</v>
      </c>
      <c r="R28" s="166"/>
      <c r="S28" s="166"/>
      <c r="T28" s="166"/>
    </row>
    <row r="29" spans="2:20" ht="12.75" customHeight="1">
      <c r="B29" s="511"/>
      <c r="C29" s="511" t="s">
        <v>227</v>
      </c>
      <c r="D29" s="511"/>
      <c r="E29" s="92">
        <v>140</v>
      </c>
      <c r="F29" s="96">
        <v>12</v>
      </c>
      <c r="G29" s="96">
        <v>9</v>
      </c>
      <c r="H29" s="96">
        <v>9</v>
      </c>
      <c r="I29" s="96">
        <v>11</v>
      </c>
      <c r="J29" s="96">
        <v>7</v>
      </c>
      <c r="K29" s="96">
        <v>23</v>
      </c>
      <c r="L29" s="96">
        <v>0</v>
      </c>
      <c r="M29" s="96">
        <v>0</v>
      </c>
      <c r="N29" s="96">
        <v>0</v>
      </c>
      <c r="O29" s="96">
        <v>0</v>
      </c>
      <c r="P29" s="96">
        <f t="shared" si="2"/>
        <v>28</v>
      </c>
      <c r="Q29" s="96">
        <f t="shared" si="3"/>
        <v>43</v>
      </c>
      <c r="R29" s="166"/>
      <c r="S29" s="166"/>
      <c r="T29" s="166"/>
    </row>
    <row r="30" spans="2:20" ht="12.75" customHeight="1">
      <c r="B30" s="511"/>
      <c r="C30" s="511" t="s">
        <v>228</v>
      </c>
      <c r="D30" s="511"/>
      <c r="E30" s="92">
        <v>141</v>
      </c>
      <c r="F30" s="96">
        <v>100</v>
      </c>
      <c r="G30" s="96">
        <v>70</v>
      </c>
      <c r="H30" s="96">
        <v>60</v>
      </c>
      <c r="I30" s="96">
        <v>85</v>
      </c>
      <c r="J30" s="96">
        <v>41</v>
      </c>
      <c r="K30" s="96">
        <v>203</v>
      </c>
      <c r="L30" s="96">
        <v>2</v>
      </c>
      <c r="M30" s="96">
        <v>3</v>
      </c>
      <c r="N30" s="96">
        <v>0</v>
      </c>
      <c r="O30" s="96">
        <v>0</v>
      </c>
      <c r="P30" s="96">
        <f t="shared" si="2"/>
        <v>203</v>
      </c>
      <c r="Q30" s="96">
        <f t="shared" si="3"/>
        <v>361</v>
      </c>
      <c r="R30" s="166"/>
      <c r="S30" s="166"/>
      <c r="T30" s="166"/>
    </row>
    <row r="31" spans="2:20" ht="12.75" customHeight="1">
      <c r="B31" s="511"/>
      <c r="C31" s="511" t="s">
        <v>229</v>
      </c>
      <c r="D31" s="511"/>
      <c r="E31" s="92">
        <v>142</v>
      </c>
      <c r="F31" s="96">
        <v>8</v>
      </c>
      <c r="G31" s="96">
        <v>7</v>
      </c>
      <c r="H31" s="96">
        <v>3</v>
      </c>
      <c r="I31" s="96">
        <v>4</v>
      </c>
      <c r="J31" s="96">
        <v>2</v>
      </c>
      <c r="K31" s="96">
        <v>11</v>
      </c>
      <c r="L31" s="96">
        <v>0</v>
      </c>
      <c r="M31" s="96">
        <v>0</v>
      </c>
      <c r="N31" s="96">
        <v>0</v>
      </c>
      <c r="O31" s="96">
        <v>0</v>
      </c>
      <c r="P31" s="96">
        <f t="shared" si="2"/>
        <v>13</v>
      </c>
      <c r="Q31" s="96">
        <f t="shared" si="3"/>
        <v>22</v>
      </c>
      <c r="R31" s="166"/>
      <c r="S31" s="166"/>
      <c r="T31" s="166"/>
    </row>
    <row r="32" spans="2:20" ht="12.75" customHeight="1">
      <c r="B32" s="511"/>
      <c r="C32" s="511" t="s">
        <v>230</v>
      </c>
      <c r="D32" s="511"/>
      <c r="E32" s="92">
        <v>143</v>
      </c>
      <c r="F32" s="96">
        <v>73</v>
      </c>
      <c r="G32" s="96">
        <v>58</v>
      </c>
      <c r="H32" s="96">
        <v>43</v>
      </c>
      <c r="I32" s="96">
        <v>60</v>
      </c>
      <c r="J32" s="96">
        <v>11</v>
      </c>
      <c r="K32" s="96">
        <v>108</v>
      </c>
      <c r="L32" s="96">
        <v>0</v>
      </c>
      <c r="M32" s="96">
        <v>0</v>
      </c>
      <c r="N32" s="96">
        <v>0</v>
      </c>
      <c r="O32" s="96">
        <v>1</v>
      </c>
      <c r="P32" s="96">
        <f t="shared" si="2"/>
        <v>127</v>
      </c>
      <c r="Q32" s="96">
        <f t="shared" si="3"/>
        <v>227</v>
      </c>
      <c r="R32" s="166"/>
      <c r="S32" s="166"/>
      <c r="T32" s="166"/>
    </row>
    <row r="33" spans="2:20" ht="12.75" customHeight="1">
      <c r="B33" s="511"/>
      <c r="C33" s="511" t="s">
        <v>231</v>
      </c>
      <c r="D33" s="511"/>
      <c r="E33" s="92">
        <v>144</v>
      </c>
      <c r="F33" s="96">
        <v>8</v>
      </c>
      <c r="G33" s="96">
        <v>9</v>
      </c>
      <c r="H33" s="96">
        <v>2</v>
      </c>
      <c r="I33" s="96">
        <v>3</v>
      </c>
      <c r="J33" s="96">
        <v>4</v>
      </c>
      <c r="K33" s="96">
        <v>9</v>
      </c>
      <c r="L33" s="96">
        <v>1</v>
      </c>
      <c r="M33" s="96">
        <v>0</v>
      </c>
      <c r="N33" s="96">
        <v>0</v>
      </c>
      <c r="O33" s="96">
        <v>0</v>
      </c>
      <c r="P33" s="96">
        <f t="shared" si="2"/>
        <v>15</v>
      </c>
      <c r="Q33" s="96">
        <f t="shared" si="3"/>
        <v>21</v>
      </c>
      <c r="R33" s="166"/>
      <c r="S33" s="166"/>
      <c r="T33" s="166"/>
    </row>
    <row r="34" spans="2:20" ht="12.75" customHeight="1" thickBot="1">
      <c r="B34" s="522"/>
      <c r="C34" s="522" t="s">
        <v>232</v>
      </c>
      <c r="D34" s="522"/>
      <c r="E34" s="161">
        <v>145</v>
      </c>
      <c r="F34" s="172">
        <v>3</v>
      </c>
      <c r="G34" s="172">
        <v>4</v>
      </c>
      <c r="H34" s="172">
        <v>1</v>
      </c>
      <c r="I34" s="172">
        <v>1</v>
      </c>
      <c r="J34" s="172">
        <v>5</v>
      </c>
      <c r="K34" s="172">
        <v>4</v>
      </c>
      <c r="L34" s="172">
        <v>0</v>
      </c>
      <c r="M34" s="172">
        <v>0</v>
      </c>
      <c r="N34" s="172">
        <v>0</v>
      </c>
      <c r="O34" s="172">
        <v>0</v>
      </c>
      <c r="P34" s="96">
        <f t="shared" si="2"/>
        <v>9</v>
      </c>
      <c r="Q34" s="96">
        <f t="shared" si="3"/>
        <v>9</v>
      </c>
      <c r="R34" s="166"/>
      <c r="S34" s="166"/>
      <c r="T34" s="166"/>
    </row>
    <row r="35" spans="2:20" ht="12.75" customHeight="1">
      <c r="B35" s="560" t="s">
        <v>233</v>
      </c>
      <c r="C35" s="514" t="s">
        <v>234</v>
      </c>
      <c r="D35" s="514"/>
      <c r="E35" s="160">
        <v>146</v>
      </c>
      <c r="F35" s="171">
        <v>163</v>
      </c>
      <c r="G35" s="171">
        <v>139</v>
      </c>
      <c r="H35" s="171">
        <v>194</v>
      </c>
      <c r="I35" s="171">
        <v>173</v>
      </c>
      <c r="J35" s="171">
        <v>56</v>
      </c>
      <c r="K35" s="171">
        <v>383</v>
      </c>
      <c r="L35" s="171">
        <v>0</v>
      </c>
      <c r="M35" s="171">
        <v>4</v>
      </c>
      <c r="N35" s="171">
        <v>0</v>
      </c>
      <c r="O35" s="171">
        <v>0</v>
      </c>
      <c r="P35" s="96">
        <f t="shared" si="2"/>
        <v>413</v>
      </c>
      <c r="Q35" s="96">
        <f t="shared" si="3"/>
        <v>699</v>
      </c>
      <c r="R35" s="166"/>
      <c r="S35" s="166"/>
      <c r="T35" s="166"/>
    </row>
    <row r="36" spans="2:20" ht="12.75" customHeight="1">
      <c r="B36" s="561"/>
      <c r="C36" s="511" t="s">
        <v>235</v>
      </c>
      <c r="D36" s="511"/>
      <c r="E36" s="92">
        <v>147</v>
      </c>
      <c r="F36" s="96">
        <v>32</v>
      </c>
      <c r="G36" s="96">
        <v>25</v>
      </c>
      <c r="H36" s="96">
        <v>19</v>
      </c>
      <c r="I36" s="96">
        <v>12</v>
      </c>
      <c r="J36" s="96">
        <v>13</v>
      </c>
      <c r="K36" s="96">
        <v>32</v>
      </c>
      <c r="L36" s="96">
        <v>0</v>
      </c>
      <c r="M36" s="96">
        <v>1</v>
      </c>
      <c r="N36" s="96">
        <v>0</v>
      </c>
      <c r="O36" s="96">
        <v>1</v>
      </c>
      <c r="P36" s="96">
        <f t="shared" si="2"/>
        <v>64</v>
      </c>
      <c r="Q36" s="96">
        <f t="shared" si="3"/>
        <v>71</v>
      </c>
      <c r="R36" s="166"/>
      <c r="S36" s="166"/>
      <c r="T36" s="166"/>
    </row>
    <row r="37" spans="2:20" ht="12.75" customHeight="1">
      <c r="B37" s="561"/>
      <c r="C37" s="93" t="s">
        <v>236</v>
      </c>
      <c r="D37" s="95"/>
      <c r="E37" s="92">
        <v>148</v>
      </c>
      <c r="F37" s="96">
        <v>33</v>
      </c>
      <c r="G37" s="96">
        <v>21</v>
      </c>
      <c r="H37" s="96">
        <v>15</v>
      </c>
      <c r="I37" s="96">
        <v>19</v>
      </c>
      <c r="J37" s="96">
        <v>4</v>
      </c>
      <c r="K37" s="96">
        <v>25</v>
      </c>
      <c r="L37" s="96">
        <v>0</v>
      </c>
      <c r="M37" s="96">
        <v>0</v>
      </c>
      <c r="N37" s="96">
        <v>0</v>
      </c>
      <c r="O37" s="96">
        <v>0</v>
      </c>
      <c r="P37" s="96">
        <f t="shared" si="2"/>
        <v>52</v>
      </c>
      <c r="Q37" s="96">
        <f t="shared" si="3"/>
        <v>65</v>
      </c>
      <c r="R37" s="166"/>
      <c r="S37" s="166"/>
      <c r="T37" s="166"/>
    </row>
    <row r="38" spans="2:20" ht="12.75" customHeight="1">
      <c r="B38" s="561"/>
      <c r="C38" s="512" t="s">
        <v>237</v>
      </c>
      <c r="D38" s="508"/>
      <c r="E38" s="92">
        <v>149</v>
      </c>
      <c r="F38" s="96">
        <v>22</v>
      </c>
      <c r="G38" s="96">
        <v>13</v>
      </c>
      <c r="H38" s="96">
        <v>5</v>
      </c>
      <c r="I38" s="96">
        <v>12</v>
      </c>
      <c r="J38" s="96">
        <v>1</v>
      </c>
      <c r="K38" s="96">
        <v>10</v>
      </c>
      <c r="L38" s="96">
        <v>0</v>
      </c>
      <c r="M38" s="96">
        <v>0</v>
      </c>
      <c r="N38" s="96">
        <v>0</v>
      </c>
      <c r="O38" s="96">
        <v>0</v>
      </c>
      <c r="P38" s="96">
        <f t="shared" si="2"/>
        <v>28</v>
      </c>
      <c r="Q38" s="96">
        <f t="shared" si="3"/>
        <v>35</v>
      </c>
      <c r="R38" s="166"/>
      <c r="S38" s="166"/>
      <c r="T38" s="166"/>
    </row>
    <row r="39" spans="2:20" ht="12.75" customHeight="1">
      <c r="B39" s="561"/>
      <c r="C39" s="529" t="s">
        <v>238</v>
      </c>
      <c r="D39" s="511"/>
      <c r="E39" s="92">
        <v>150</v>
      </c>
      <c r="F39" s="96">
        <v>41</v>
      </c>
      <c r="G39" s="96">
        <v>31</v>
      </c>
      <c r="H39" s="96">
        <v>11</v>
      </c>
      <c r="I39" s="96">
        <v>18</v>
      </c>
      <c r="J39" s="96">
        <v>13</v>
      </c>
      <c r="K39" s="96">
        <v>35</v>
      </c>
      <c r="L39" s="96">
        <v>1</v>
      </c>
      <c r="M39" s="96">
        <v>0</v>
      </c>
      <c r="N39" s="96">
        <v>0</v>
      </c>
      <c r="O39" s="96">
        <v>0</v>
      </c>
      <c r="P39" s="96">
        <f t="shared" si="2"/>
        <v>66</v>
      </c>
      <c r="Q39" s="96">
        <f t="shared" si="3"/>
        <v>84</v>
      </c>
      <c r="R39" s="166"/>
      <c r="S39" s="166"/>
      <c r="T39" s="166"/>
    </row>
    <row r="40" spans="2:20" ht="12.75" customHeight="1" thickBot="1">
      <c r="B40" s="561"/>
      <c r="C40" s="530" t="s">
        <v>239</v>
      </c>
      <c r="D40" s="522"/>
      <c r="E40" s="161">
        <v>151</v>
      </c>
      <c r="F40" s="172">
        <v>4</v>
      </c>
      <c r="G40" s="172">
        <v>4</v>
      </c>
      <c r="H40" s="172">
        <v>0</v>
      </c>
      <c r="I40" s="172">
        <v>2</v>
      </c>
      <c r="J40" s="172">
        <v>2</v>
      </c>
      <c r="K40" s="172">
        <v>1</v>
      </c>
      <c r="L40" s="172">
        <v>0</v>
      </c>
      <c r="M40" s="172">
        <v>0</v>
      </c>
      <c r="N40" s="172">
        <v>0</v>
      </c>
      <c r="O40" s="172">
        <v>0</v>
      </c>
      <c r="P40" s="96">
        <f t="shared" si="2"/>
        <v>6</v>
      </c>
      <c r="Q40" s="96">
        <f t="shared" si="3"/>
        <v>7</v>
      </c>
      <c r="R40" s="166"/>
      <c r="S40" s="166"/>
      <c r="T40" s="166"/>
    </row>
    <row r="41" spans="2:20" ht="12.75" customHeight="1">
      <c r="B41" s="571" t="s">
        <v>240</v>
      </c>
      <c r="C41" s="527" t="s">
        <v>241</v>
      </c>
      <c r="D41" s="528"/>
      <c r="E41" s="186">
        <v>152</v>
      </c>
      <c r="F41" s="189">
        <v>52</v>
      </c>
      <c r="G41" s="189">
        <v>36</v>
      </c>
      <c r="H41" s="189">
        <v>4</v>
      </c>
      <c r="I41" s="189">
        <v>6</v>
      </c>
      <c r="J41" s="189">
        <v>3</v>
      </c>
      <c r="K41" s="189">
        <v>20</v>
      </c>
      <c r="L41" s="189">
        <v>0</v>
      </c>
      <c r="M41" s="189">
        <v>0</v>
      </c>
      <c r="N41" s="189">
        <v>0</v>
      </c>
      <c r="O41" s="189">
        <v>0</v>
      </c>
      <c r="P41" s="96">
        <f t="shared" si="2"/>
        <v>59</v>
      </c>
      <c r="Q41" s="96">
        <f t="shared" si="3"/>
        <v>62</v>
      </c>
      <c r="R41" s="166"/>
      <c r="S41" s="166"/>
      <c r="T41" s="166"/>
    </row>
    <row r="42" spans="2:20" ht="12.75" customHeight="1">
      <c r="B42" s="572"/>
      <c r="C42" s="507" t="s">
        <v>242</v>
      </c>
      <c r="D42" s="508"/>
      <c r="E42" s="187">
        <v>153</v>
      </c>
      <c r="F42" s="96">
        <v>32</v>
      </c>
      <c r="G42" s="96">
        <v>20</v>
      </c>
      <c r="H42" s="96">
        <v>1</v>
      </c>
      <c r="I42" s="96">
        <v>1</v>
      </c>
      <c r="J42" s="96">
        <v>2</v>
      </c>
      <c r="K42" s="96">
        <v>2</v>
      </c>
      <c r="L42" s="96">
        <v>0</v>
      </c>
      <c r="M42" s="96">
        <v>0</v>
      </c>
      <c r="N42" s="96">
        <v>0</v>
      </c>
      <c r="O42" s="96">
        <v>0</v>
      </c>
      <c r="P42" s="96">
        <f t="shared" si="2"/>
        <v>35</v>
      </c>
      <c r="Q42" s="96">
        <f t="shared" si="3"/>
        <v>23</v>
      </c>
      <c r="R42" s="166"/>
      <c r="S42" s="166"/>
      <c r="T42" s="166"/>
    </row>
    <row r="43" spans="2:20" ht="12.75" customHeight="1">
      <c r="B43" s="572"/>
      <c r="C43" s="509" t="s">
        <v>243</v>
      </c>
      <c r="D43" s="510"/>
      <c r="E43" s="188">
        <v>154</v>
      </c>
      <c r="F43" s="96">
        <v>39</v>
      </c>
      <c r="G43" s="96">
        <v>39</v>
      </c>
      <c r="H43" s="96">
        <v>39</v>
      </c>
      <c r="I43" s="96">
        <v>50</v>
      </c>
      <c r="J43" s="96">
        <v>30</v>
      </c>
      <c r="K43" s="96">
        <v>89</v>
      </c>
      <c r="L43" s="96">
        <v>0</v>
      </c>
      <c r="M43" s="96">
        <v>0</v>
      </c>
      <c r="N43" s="96">
        <v>0</v>
      </c>
      <c r="O43" s="96">
        <v>0</v>
      </c>
      <c r="P43" s="96">
        <f t="shared" si="2"/>
        <v>108</v>
      </c>
      <c r="Q43" s="96">
        <f t="shared" si="3"/>
        <v>178</v>
      </c>
      <c r="R43" s="166"/>
      <c r="S43" s="166"/>
      <c r="T43" s="166"/>
    </row>
    <row r="44" spans="2:20" ht="12.75" customHeight="1">
      <c r="B44" s="572"/>
      <c r="C44" s="509" t="s">
        <v>244</v>
      </c>
      <c r="D44" s="577"/>
      <c r="E44" s="187">
        <v>155</v>
      </c>
      <c r="F44" s="96">
        <v>3</v>
      </c>
      <c r="G44" s="96">
        <v>1</v>
      </c>
      <c r="H44" s="96">
        <v>0</v>
      </c>
      <c r="I44" s="96">
        <v>0</v>
      </c>
      <c r="J44" s="96">
        <v>1</v>
      </c>
      <c r="K44" s="190">
        <v>0</v>
      </c>
      <c r="L44" s="96">
        <v>0</v>
      </c>
      <c r="M44" s="190">
        <v>0</v>
      </c>
      <c r="N44" s="96">
        <v>0</v>
      </c>
      <c r="O44" s="190">
        <v>0</v>
      </c>
      <c r="P44" s="96">
        <f t="shared" si="2"/>
        <v>4</v>
      </c>
      <c r="Q44" s="96">
        <f t="shared" si="3"/>
        <v>1</v>
      </c>
      <c r="R44" s="166"/>
      <c r="S44" s="166"/>
      <c r="T44" s="166"/>
    </row>
    <row r="45" spans="1:21" s="168" customFormat="1" ht="13.5" thickBot="1">
      <c r="A45" s="163"/>
      <c r="B45" s="573"/>
      <c r="C45" s="563" t="s">
        <v>326</v>
      </c>
      <c r="D45" s="564"/>
      <c r="E45" s="218" t="s">
        <v>327</v>
      </c>
      <c r="F45" s="219"/>
      <c r="G45" s="219"/>
      <c r="H45" s="219"/>
      <c r="I45" s="219"/>
      <c r="J45" s="220"/>
      <c r="K45" s="172">
        <v>34</v>
      </c>
      <c r="L45" s="221"/>
      <c r="M45" s="172">
        <v>0</v>
      </c>
      <c r="N45" s="221"/>
      <c r="O45" s="172">
        <v>0</v>
      </c>
      <c r="P45" s="96">
        <f t="shared" si="2"/>
        <v>0</v>
      </c>
      <c r="Q45" s="96">
        <f t="shared" si="3"/>
        <v>34</v>
      </c>
      <c r="R45" s="166"/>
      <c r="S45" s="166"/>
      <c r="T45" s="166"/>
      <c r="U45" s="163"/>
    </row>
    <row r="46" spans="2:20" ht="27.75" customHeight="1" thickBot="1">
      <c r="B46" s="149" t="s">
        <v>316</v>
      </c>
      <c r="C46" s="169"/>
      <c r="D46" s="170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7"/>
      <c r="S46" s="167"/>
      <c r="T46" s="167"/>
    </row>
    <row r="47" spans="2:20" ht="30" customHeight="1">
      <c r="B47" s="565"/>
      <c r="C47" s="566"/>
      <c r="D47" s="566"/>
      <c r="E47" s="566"/>
      <c r="F47" s="566"/>
      <c r="G47" s="566"/>
      <c r="H47" s="566"/>
      <c r="I47" s="566"/>
      <c r="J47" s="566"/>
      <c r="K47" s="566"/>
      <c r="L47" s="566"/>
      <c r="M47" s="566"/>
      <c r="N47" s="566"/>
      <c r="O47" s="566"/>
      <c r="P47" s="566"/>
      <c r="Q47" s="567"/>
      <c r="R47" s="167"/>
      <c r="S47" s="167"/>
      <c r="T47" s="167"/>
    </row>
    <row r="48" spans="2:20" ht="33" customHeight="1" thickBot="1">
      <c r="B48" s="568"/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70"/>
      <c r="R48" s="167"/>
      <c r="S48" s="167"/>
      <c r="T48" s="167"/>
    </row>
    <row r="49" spans="2:20" ht="9" customHeight="1">
      <c r="B49" s="549"/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0"/>
      <c r="R49" s="163"/>
      <c r="S49" s="163"/>
      <c r="T49" s="163"/>
    </row>
    <row r="50" spans="2:17" ht="12.75" hidden="1"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</row>
  </sheetData>
  <mergeCells count="61">
    <mergeCell ref="C20:D20"/>
    <mergeCell ref="C21:D21"/>
    <mergeCell ref="C9:D9"/>
    <mergeCell ref="C10:D10"/>
    <mergeCell ref="C45:D45"/>
    <mergeCell ref="B47:Q48"/>
    <mergeCell ref="B41:B45"/>
    <mergeCell ref="C11:D11"/>
    <mergeCell ref="C12:D12"/>
    <mergeCell ref="C13:D13"/>
    <mergeCell ref="C14:D14"/>
    <mergeCell ref="C19:D19"/>
    <mergeCell ref="C44:D44"/>
    <mergeCell ref="B35:B40"/>
    <mergeCell ref="B49:Q49"/>
    <mergeCell ref="S6:T7"/>
    <mergeCell ref="S8:T9"/>
    <mergeCell ref="S11:T14"/>
    <mergeCell ref="S17:T20"/>
    <mergeCell ref="B6:D6"/>
    <mergeCell ref="B16:B27"/>
    <mergeCell ref="C16:D16"/>
    <mergeCell ref="C17:D17"/>
    <mergeCell ref="C18:D18"/>
    <mergeCell ref="B3:D5"/>
    <mergeCell ref="E3:E5"/>
    <mergeCell ref="F3:Q3"/>
    <mergeCell ref="F4:G4"/>
    <mergeCell ref="H4:I4"/>
    <mergeCell ref="J4:K4"/>
    <mergeCell ref="L4:M4"/>
    <mergeCell ref="N4:O4"/>
    <mergeCell ref="P4:Q4"/>
    <mergeCell ref="S22:T23"/>
    <mergeCell ref="C41:D41"/>
    <mergeCell ref="C36:D36"/>
    <mergeCell ref="C38:D38"/>
    <mergeCell ref="C39:D39"/>
    <mergeCell ref="C40:D40"/>
    <mergeCell ref="C26:D26"/>
    <mergeCell ref="C27:D27"/>
    <mergeCell ref="C28:D28"/>
    <mergeCell ref="C29:D29"/>
    <mergeCell ref="C35:D35"/>
    <mergeCell ref="S25:T27"/>
    <mergeCell ref="B28:B34"/>
    <mergeCell ref="C30:D30"/>
    <mergeCell ref="C31:D31"/>
    <mergeCell ref="C32:D32"/>
    <mergeCell ref="C33:D33"/>
    <mergeCell ref="C34:D34"/>
    <mergeCell ref="B7:B15"/>
    <mergeCell ref="C15:D15"/>
    <mergeCell ref="C42:D42"/>
    <mergeCell ref="C43:D43"/>
    <mergeCell ref="C22:D22"/>
    <mergeCell ref="C23:D23"/>
    <mergeCell ref="C24:D24"/>
    <mergeCell ref="C25:D25"/>
    <mergeCell ref="C7:D7"/>
    <mergeCell ref="C8:D8"/>
  </mergeCells>
  <dataValidations count="2">
    <dataValidation type="whole" allowBlank="1" showErrorMessage="1" errorTitle="Pozor!" error="Vložte číselnou hodnotu!" sqref="S28:T44 S16:T16 S21:T21 S24:T24 F7:R45">
      <formula1>0</formula1>
      <formula2>999999</formula2>
    </dataValidation>
    <dataValidation allowBlank="1" showErrorMessage="1" errorTitle="Pozor!" error="Vložte číselnou hodnotu!" sqref="S25:T26"/>
  </dataValidations>
  <printOptions horizontalCentered="1"/>
  <pageMargins left="0" right="0" top="0.3937007874015748" bottom="0.1968503937007874" header="0.5118110236220472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5">
      <selection activeCell="K17" sqref="K6:K17"/>
    </sheetView>
  </sheetViews>
  <sheetFormatPr defaultColWidth="9.00390625" defaultRowHeight="12.75" zeroHeight="1"/>
  <cols>
    <col min="1" max="1" width="2.875" style="143" customWidth="1"/>
    <col min="3" max="3" width="6.00390625" style="0" customWidth="1"/>
    <col min="4" max="4" width="9.875" style="0" customWidth="1"/>
    <col min="5" max="5" width="6.125" style="0" customWidth="1"/>
    <col min="12" max="12" width="4.625" style="0" customWidth="1"/>
    <col min="13" max="13" width="24.375" style="142" customWidth="1"/>
    <col min="14" max="16384" width="0" style="0" hidden="1" customWidth="1"/>
  </cols>
  <sheetData>
    <row r="1" spans="1:13" s="159" customFormat="1" ht="15.7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154" customFormat="1" ht="16.5" customHeight="1">
      <c r="A2" s="143"/>
      <c r="B2" s="246" t="s">
        <v>296</v>
      </c>
      <c r="C2" s="247"/>
      <c r="D2" s="247"/>
      <c r="E2" s="248"/>
      <c r="F2" s="249"/>
      <c r="G2" s="250"/>
      <c r="H2" s="250"/>
      <c r="I2" s="151"/>
      <c r="J2" s="151"/>
      <c r="K2" s="151"/>
      <c r="L2" s="151"/>
      <c r="M2" s="223"/>
    </row>
    <row r="3" spans="1:13" s="154" customFormat="1" ht="12.75">
      <c r="A3" s="143"/>
      <c r="B3" s="529"/>
      <c r="C3" s="581"/>
      <c r="D3" s="581"/>
      <c r="E3" s="547" t="s">
        <v>7</v>
      </c>
      <c r="F3" s="547" t="s">
        <v>193</v>
      </c>
      <c r="G3" s="583"/>
      <c r="H3" s="583"/>
      <c r="I3" s="583"/>
      <c r="J3" s="583"/>
      <c r="K3" s="583"/>
      <c r="L3" s="152"/>
      <c r="M3" s="223"/>
    </row>
    <row r="4" spans="1:13" s="154" customFormat="1" ht="33" customHeight="1">
      <c r="A4" s="143"/>
      <c r="B4" s="529"/>
      <c r="C4" s="581"/>
      <c r="D4" s="581"/>
      <c r="E4" s="547"/>
      <c r="F4" s="91" t="s">
        <v>194</v>
      </c>
      <c r="G4" s="91" t="s">
        <v>195</v>
      </c>
      <c r="H4" s="91" t="s">
        <v>196</v>
      </c>
      <c r="I4" s="91" t="s">
        <v>197</v>
      </c>
      <c r="J4" s="91" t="s">
        <v>198</v>
      </c>
      <c r="K4" s="91" t="s">
        <v>199</v>
      </c>
      <c r="L4" s="153"/>
      <c r="M4" s="223"/>
    </row>
    <row r="5" spans="1:13" s="154" customFormat="1" ht="15" customHeight="1" thickBot="1">
      <c r="A5" s="143"/>
      <c r="B5" s="547" t="s">
        <v>5</v>
      </c>
      <c r="C5" s="583"/>
      <c r="D5" s="583"/>
      <c r="E5" s="92" t="s">
        <v>6</v>
      </c>
      <c r="F5" s="91">
        <v>1</v>
      </c>
      <c r="G5" s="91">
        <v>2</v>
      </c>
      <c r="H5" s="91">
        <v>3</v>
      </c>
      <c r="I5" s="91">
        <v>4</v>
      </c>
      <c r="J5" s="91">
        <v>5</v>
      </c>
      <c r="K5" s="90">
        <v>6</v>
      </c>
      <c r="L5" s="153"/>
      <c r="M5" s="223"/>
    </row>
    <row r="6" spans="1:14" s="154" customFormat="1" ht="27" customHeight="1">
      <c r="A6" s="143"/>
      <c r="B6" s="502" t="s">
        <v>245</v>
      </c>
      <c r="C6" s="511" t="s">
        <v>213</v>
      </c>
      <c r="D6" s="511"/>
      <c r="E6" s="92">
        <v>156</v>
      </c>
      <c r="F6" s="96">
        <v>184</v>
      </c>
      <c r="G6" s="96">
        <v>100</v>
      </c>
      <c r="H6" s="96">
        <v>5</v>
      </c>
      <c r="I6" s="96">
        <v>1</v>
      </c>
      <c r="J6" s="96">
        <v>0</v>
      </c>
      <c r="K6" s="96">
        <f>F6+G6+H6+I6+J6</f>
        <v>290</v>
      </c>
      <c r="L6" s="155"/>
      <c r="M6" s="578" t="s">
        <v>359</v>
      </c>
      <c r="N6" s="224"/>
    </row>
    <row r="7" spans="1:14" s="154" customFormat="1" ht="27" customHeight="1" thickBot="1">
      <c r="A7" s="143"/>
      <c r="B7" s="561"/>
      <c r="C7" s="511" t="s">
        <v>214</v>
      </c>
      <c r="D7" s="511"/>
      <c r="E7" s="92">
        <v>157</v>
      </c>
      <c r="F7" s="96">
        <v>165</v>
      </c>
      <c r="G7" s="96">
        <v>335</v>
      </c>
      <c r="H7" s="96">
        <v>83</v>
      </c>
      <c r="I7" s="96">
        <v>0</v>
      </c>
      <c r="J7" s="96">
        <v>0</v>
      </c>
      <c r="K7" s="96">
        <f aca="true" t="shared" si="0" ref="K7:K22">F7+G7+H7+I7+J7</f>
        <v>583</v>
      </c>
      <c r="L7" s="155"/>
      <c r="M7" s="579"/>
      <c r="N7" s="225"/>
    </row>
    <row r="8" spans="1:14" s="154" customFormat="1" ht="27" customHeight="1">
      <c r="A8" s="143"/>
      <c r="B8" s="561"/>
      <c r="C8" s="529" t="s">
        <v>246</v>
      </c>
      <c r="D8" s="529"/>
      <c r="E8" s="92">
        <v>158</v>
      </c>
      <c r="F8" s="96">
        <v>41</v>
      </c>
      <c r="G8" s="96">
        <v>36</v>
      </c>
      <c r="H8" s="96">
        <v>1</v>
      </c>
      <c r="I8" s="96">
        <v>0</v>
      </c>
      <c r="J8" s="96">
        <v>0</v>
      </c>
      <c r="K8" s="96">
        <f t="shared" si="0"/>
        <v>78</v>
      </c>
      <c r="L8" s="155"/>
      <c r="M8" s="245"/>
      <c r="N8" s="226"/>
    </row>
    <row r="9" spans="1:13" s="154" customFormat="1" ht="27" customHeight="1">
      <c r="A9" s="143"/>
      <c r="B9" s="561"/>
      <c r="C9" s="511" t="s">
        <v>247</v>
      </c>
      <c r="D9" s="511"/>
      <c r="E9" s="92">
        <v>159</v>
      </c>
      <c r="F9" s="96">
        <v>114</v>
      </c>
      <c r="G9" s="96">
        <v>84</v>
      </c>
      <c r="H9" s="96">
        <v>89</v>
      </c>
      <c r="I9" s="96">
        <v>0</v>
      </c>
      <c r="J9" s="96">
        <v>1</v>
      </c>
      <c r="K9" s="96">
        <f t="shared" si="0"/>
        <v>288</v>
      </c>
      <c r="L9" s="155"/>
      <c r="M9" s="223"/>
    </row>
    <row r="10" spans="1:13" s="154" customFormat="1" ht="27" customHeight="1">
      <c r="A10" s="143"/>
      <c r="B10" s="561"/>
      <c r="C10" s="511" t="s">
        <v>248</v>
      </c>
      <c r="D10" s="511"/>
      <c r="E10" s="92">
        <v>160</v>
      </c>
      <c r="F10" s="96">
        <v>12</v>
      </c>
      <c r="G10" s="96">
        <v>22</v>
      </c>
      <c r="H10" s="96">
        <v>1</v>
      </c>
      <c r="I10" s="96">
        <v>0</v>
      </c>
      <c r="J10" s="96">
        <v>0</v>
      </c>
      <c r="K10" s="96">
        <f t="shared" si="0"/>
        <v>35</v>
      </c>
      <c r="L10" s="155"/>
      <c r="M10" s="223"/>
    </row>
    <row r="11" spans="1:13" s="154" customFormat="1" ht="27" customHeight="1">
      <c r="A11" s="143"/>
      <c r="B11" s="561"/>
      <c r="C11" s="511" t="s">
        <v>216</v>
      </c>
      <c r="D11" s="511"/>
      <c r="E11" s="92">
        <v>161</v>
      </c>
      <c r="F11" s="96">
        <v>6</v>
      </c>
      <c r="G11" s="96">
        <v>0</v>
      </c>
      <c r="H11" s="96">
        <v>22</v>
      </c>
      <c r="I11" s="96">
        <v>0</v>
      </c>
      <c r="J11" s="96">
        <v>0</v>
      </c>
      <c r="K11" s="96">
        <f t="shared" si="0"/>
        <v>28</v>
      </c>
      <c r="L11" s="155"/>
      <c r="M11" s="223"/>
    </row>
    <row r="12" spans="1:13" s="154" customFormat="1" ht="27" customHeight="1">
      <c r="A12" s="143"/>
      <c r="B12" s="561"/>
      <c r="C12" s="511" t="s">
        <v>249</v>
      </c>
      <c r="D12" s="511"/>
      <c r="E12" s="92">
        <v>162</v>
      </c>
      <c r="F12" s="96">
        <v>13</v>
      </c>
      <c r="G12" s="96">
        <v>7</v>
      </c>
      <c r="H12" s="96">
        <v>11</v>
      </c>
      <c r="I12" s="96">
        <v>0</v>
      </c>
      <c r="J12" s="96">
        <v>0</v>
      </c>
      <c r="K12" s="96">
        <f t="shared" si="0"/>
        <v>31</v>
      </c>
      <c r="L12" s="155"/>
      <c r="M12" s="223"/>
    </row>
    <row r="13" spans="1:13" s="154" customFormat="1" ht="27" customHeight="1">
      <c r="A13" s="143"/>
      <c r="B13" s="561"/>
      <c r="C13" s="511" t="s">
        <v>217</v>
      </c>
      <c r="D13" s="511"/>
      <c r="E13" s="92">
        <v>163</v>
      </c>
      <c r="F13" s="96">
        <v>7</v>
      </c>
      <c r="G13" s="96">
        <v>5</v>
      </c>
      <c r="H13" s="96">
        <v>27</v>
      </c>
      <c r="I13" s="96">
        <v>0</v>
      </c>
      <c r="J13" s="96">
        <v>0</v>
      </c>
      <c r="K13" s="96">
        <f t="shared" si="0"/>
        <v>39</v>
      </c>
      <c r="L13" s="155"/>
      <c r="M13" s="223"/>
    </row>
    <row r="14" spans="1:13" s="154" customFormat="1" ht="27" customHeight="1">
      <c r="A14" s="143"/>
      <c r="B14" s="561"/>
      <c r="C14" s="511" t="s">
        <v>141</v>
      </c>
      <c r="D14" s="511"/>
      <c r="E14" s="92">
        <v>164</v>
      </c>
      <c r="F14" s="96">
        <v>33</v>
      </c>
      <c r="G14" s="96">
        <v>47</v>
      </c>
      <c r="H14" s="96">
        <v>390</v>
      </c>
      <c r="I14" s="96">
        <v>7</v>
      </c>
      <c r="J14" s="96">
        <v>0</v>
      </c>
      <c r="K14" s="96">
        <f t="shared" si="0"/>
        <v>477</v>
      </c>
      <c r="L14" s="155"/>
      <c r="M14" s="223"/>
    </row>
    <row r="15" spans="1:13" s="154" customFormat="1" ht="27" customHeight="1">
      <c r="A15" s="143"/>
      <c r="B15" s="561"/>
      <c r="C15" s="511" t="s">
        <v>250</v>
      </c>
      <c r="D15" s="511"/>
      <c r="E15" s="92">
        <v>165</v>
      </c>
      <c r="F15" s="96">
        <v>2</v>
      </c>
      <c r="G15" s="96">
        <v>1</v>
      </c>
      <c r="H15" s="96">
        <v>6</v>
      </c>
      <c r="I15" s="96">
        <v>0</v>
      </c>
      <c r="J15" s="96">
        <v>0</v>
      </c>
      <c r="K15" s="96">
        <f t="shared" si="0"/>
        <v>9</v>
      </c>
      <c r="L15" s="155"/>
      <c r="M15" s="223"/>
    </row>
    <row r="16" spans="1:13" s="154" customFormat="1" ht="40.5" customHeight="1">
      <c r="A16" s="143"/>
      <c r="B16" s="561"/>
      <c r="C16" s="529" t="s">
        <v>257</v>
      </c>
      <c r="D16" s="529"/>
      <c r="E16" s="92">
        <v>166</v>
      </c>
      <c r="F16" s="96">
        <v>5</v>
      </c>
      <c r="G16" s="96">
        <v>3</v>
      </c>
      <c r="H16" s="96">
        <v>11</v>
      </c>
      <c r="I16" s="96">
        <v>0</v>
      </c>
      <c r="J16" s="96">
        <v>0</v>
      </c>
      <c r="K16" s="96">
        <f t="shared" si="0"/>
        <v>19</v>
      </c>
      <c r="L16" s="155"/>
      <c r="M16" s="223"/>
    </row>
    <row r="17" spans="1:13" s="154" customFormat="1" ht="30" customHeight="1">
      <c r="A17" s="143"/>
      <c r="B17" s="580"/>
      <c r="C17" s="512" t="s">
        <v>438</v>
      </c>
      <c r="D17" s="513"/>
      <c r="E17" s="92" t="s">
        <v>466</v>
      </c>
      <c r="F17" s="96">
        <v>12</v>
      </c>
      <c r="G17" s="96">
        <v>1</v>
      </c>
      <c r="H17" s="96">
        <v>24</v>
      </c>
      <c r="I17" s="96">
        <v>0</v>
      </c>
      <c r="J17" s="96">
        <v>0</v>
      </c>
      <c r="K17" s="96">
        <f t="shared" si="0"/>
        <v>37</v>
      </c>
      <c r="L17" s="155"/>
      <c r="M17" s="223"/>
    </row>
    <row r="18" spans="1:13" s="154" customFormat="1" ht="27.75" customHeight="1">
      <c r="A18" s="143"/>
      <c r="B18" s="529" t="s">
        <v>251</v>
      </c>
      <c r="C18" s="529" t="s">
        <v>252</v>
      </c>
      <c r="D18" s="529"/>
      <c r="E18" s="92">
        <v>167</v>
      </c>
      <c r="F18" s="96">
        <v>49</v>
      </c>
      <c r="G18" s="96">
        <v>16</v>
      </c>
      <c r="H18" s="96">
        <v>4</v>
      </c>
      <c r="I18" s="96">
        <v>0</v>
      </c>
      <c r="J18" s="96">
        <v>0</v>
      </c>
      <c r="K18" s="96">
        <f t="shared" si="0"/>
        <v>69</v>
      </c>
      <c r="L18" s="155"/>
      <c r="M18" s="223"/>
    </row>
    <row r="19" spans="1:13" s="154" customFormat="1" ht="27" customHeight="1">
      <c r="A19" s="143"/>
      <c r="B19" s="529"/>
      <c r="C19" s="529" t="s">
        <v>253</v>
      </c>
      <c r="D19" s="511"/>
      <c r="E19" s="92">
        <v>168</v>
      </c>
      <c r="F19" s="96">
        <v>317</v>
      </c>
      <c r="G19" s="96">
        <v>104</v>
      </c>
      <c r="H19" s="96">
        <v>322</v>
      </c>
      <c r="I19" s="96">
        <v>2</v>
      </c>
      <c r="J19" s="96">
        <v>0</v>
      </c>
      <c r="K19" s="96">
        <f t="shared" si="0"/>
        <v>745</v>
      </c>
      <c r="L19" s="155"/>
      <c r="M19" s="223"/>
    </row>
    <row r="20" spans="1:13" s="154" customFormat="1" ht="27" customHeight="1">
      <c r="A20" s="143"/>
      <c r="B20" s="529"/>
      <c r="C20" s="529" t="s">
        <v>203</v>
      </c>
      <c r="D20" s="94" t="s">
        <v>254</v>
      </c>
      <c r="E20" s="92">
        <v>169</v>
      </c>
      <c r="F20" s="96">
        <v>202</v>
      </c>
      <c r="G20" s="96">
        <v>72</v>
      </c>
      <c r="H20" s="96">
        <v>319</v>
      </c>
      <c r="I20" s="96">
        <v>2</v>
      </c>
      <c r="J20" s="96">
        <v>1</v>
      </c>
      <c r="K20" s="96">
        <f t="shared" si="0"/>
        <v>596</v>
      </c>
      <c r="L20" s="155"/>
      <c r="M20" s="223"/>
    </row>
    <row r="21" spans="1:13" s="154" customFormat="1" ht="27" customHeight="1">
      <c r="A21" s="143"/>
      <c r="B21" s="529"/>
      <c r="C21" s="581"/>
      <c r="D21" s="94" t="s">
        <v>255</v>
      </c>
      <c r="E21" s="92">
        <v>170</v>
      </c>
      <c r="F21" s="96">
        <v>99</v>
      </c>
      <c r="G21" s="96">
        <v>35</v>
      </c>
      <c r="H21" s="96">
        <v>103</v>
      </c>
      <c r="I21" s="96">
        <v>0</v>
      </c>
      <c r="J21" s="96">
        <v>0</v>
      </c>
      <c r="K21" s="96">
        <f t="shared" si="0"/>
        <v>237</v>
      </c>
      <c r="L21" s="155"/>
      <c r="M21" s="223"/>
    </row>
    <row r="22" spans="1:13" s="154" customFormat="1" ht="27" customHeight="1">
      <c r="A22" s="143"/>
      <c r="B22" s="529"/>
      <c r="C22" s="529" t="s">
        <v>256</v>
      </c>
      <c r="D22" s="529"/>
      <c r="E22" s="92">
        <v>171</v>
      </c>
      <c r="F22" s="96">
        <v>35</v>
      </c>
      <c r="G22" s="96">
        <v>25</v>
      </c>
      <c r="H22" s="96">
        <v>53</v>
      </c>
      <c r="I22" s="96">
        <v>0</v>
      </c>
      <c r="J22" s="96">
        <v>0</v>
      </c>
      <c r="K22" s="96">
        <f t="shared" si="0"/>
        <v>113</v>
      </c>
      <c r="L22" s="155"/>
      <c r="M22" s="223"/>
    </row>
    <row r="23" spans="1:13" s="154" customFormat="1" ht="26.25" customHeight="1" thickBot="1">
      <c r="A23" s="143"/>
      <c r="B23" s="149" t="s">
        <v>316</v>
      </c>
      <c r="C23" s="157"/>
      <c r="D23" s="157"/>
      <c r="E23" s="158"/>
      <c r="F23" s="156"/>
      <c r="G23" s="156"/>
      <c r="H23" s="156"/>
      <c r="I23" s="156"/>
      <c r="J23" s="156"/>
      <c r="K23" s="156"/>
      <c r="L23" s="156"/>
      <c r="M23" s="223"/>
    </row>
    <row r="24" spans="1:13" s="154" customFormat="1" ht="45.75" customHeight="1" thickBot="1">
      <c r="A24" s="143"/>
      <c r="B24" s="582"/>
      <c r="C24" s="320"/>
      <c r="D24" s="320"/>
      <c r="E24" s="320"/>
      <c r="F24" s="320"/>
      <c r="G24" s="320"/>
      <c r="H24" s="320"/>
      <c r="I24" s="320"/>
      <c r="J24" s="320"/>
      <c r="K24" s="321"/>
      <c r="L24" s="156"/>
      <c r="M24" s="223"/>
    </row>
    <row r="25" spans="1:12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</sheetData>
  <sheetProtection/>
  <mergeCells count="24">
    <mergeCell ref="B5:D5"/>
    <mergeCell ref="B3:D4"/>
    <mergeCell ref="E3:E4"/>
    <mergeCell ref="F3:K3"/>
    <mergeCell ref="B24:K24"/>
    <mergeCell ref="C8:D8"/>
    <mergeCell ref="C7:D7"/>
    <mergeCell ref="C6:D6"/>
    <mergeCell ref="B18:B22"/>
    <mergeCell ref="C18:D18"/>
    <mergeCell ref="C13:D13"/>
    <mergeCell ref="C10:D10"/>
    <mergeCell ref="C9:D9"/>
    <mergeCell ref="C14:D14"/>
    <mergeCell ref="M6:M7"/>
    <mergeCell ref="B6:B17"/>
    <mergeCell ref="C15:D15"/>
    <mergeCell ref="C22:D22"/>
    <mergeCell ref="C20:C21"/>
    <mergeCell ref="C19:D19"/>
    <mergeCell ref="C16:D16"/>
    <mergeCell ref="C17:D17"/>
    <mergeCell ref="C12:D12"/>
    <mergeCell ref="C11:D11"/>
  </mergeCells>
  <dataValidations count="2">
    <dataValidation type="whole" allowBlank="1" showErrorMessage="1" errorTitle="Pozor!" error="Vkládejte pouze číselnou hodnotu!" sqref="F6:K22">
      <formula1>0</formula1>
      <formula2>9999999</formula2>
    </dataValidation>
    <dataValidation allowBlank="1" showErrorMessage="1" errorTitle="Pozor!" error="Vložte číselnou hodnotu!" sqref="N6:N7 M6"/>
  </dataValidations>
  <printOptions/>
  <pageMargins left="0.26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A39">
      <selection activeCell="H56" sqref="H56"/>
    </sheetView>
  </sheetViews>
  <sheetFormatPr defaultColWidth="9.00390625" defaultRowHeight="12.75" zeroHeight="1"/>
  <cols>
    <col min="1" max="1" width="1.75390625" style="28" customWidth="1"/>
    <col min="2" max="2" width="17.75390625" style="28" customWidth="1"/>
    <col min="3" max="3" width="22.00390625" style="28" customWidth="1"/>
    <col min="4" max="4" width="7.875" style="28" customWidth="1"/>
    <col min="5" max="5" width="8.00390625" style="28" customWidth="1"/>
    <col min="6" max="6" width="7.75390625" style="28" customWidth="1"/>
    <col min="7" max="7" width="9.375" style="28" customWidth="1"/>
    <col min="8" max="8" width="9.25390625" style="28" customWidth="1"/>
    <col min="9" max="9" width="11.75390625" style="28" customWidth="1"/>
    <col min="10" max="10" width="12.25390625" style="28" customWidth="1"/>
    <col min="11" max="11" width="3.875" style="28" customWidth="1"/>
    <col min="12" max="12" width="7.125" style="28" customWidth="1"/>
    <col min="13" max="13" width="26.875" style="28" customWidth="1"/>
    <col min="14" max="14" width="1.75390625" style="28" customWidth="1"/>
    <col min="15" max="16384" width="0" style="28" hidden="1" customWidth="1"/>
  </cols>
  <sheetData>
    <row r="1" spans="1:14" ht="9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customHeight="1">
      <c r="A2" s="12"/>
      <c r="B2" s="227" t="s">
        <v>331</v>
      </c>
      <c r="C2" s="228"/>
      <c r="D2" s="228"/>
      <c r="E2" s="228"/>
      <c r="F2" s="228"/>
      <c r="G2" s="228"/>
      <c r="H2" s="228"/>
      <c r="I2" s="228"/>
      <c r="J2" s="228"/>
      <c r="K2" s="11"/>
      <c r="L2" s="11"/>
      <c r="M2" s="11"/>
      <c r="N2" s="12"/>
    </row>
    <row r="3" spans="1:14" ht="15" customHeight="1">
      <c r="A3" s="12"/>
      <c r="B3" s="584"/>
      <c r="C3" s="407"/>
      <c r="D3" s="609" t="s">
        <v>7</v>
      </c>
      <c r="E3" s="597" t="s">
        <v>110</v>
      </c>
      <c r="F3" s="594" t="s">
        <v>329</v>
      </c>
      <c r="G3" s="595"/>
      <c r="H3" s="595"/>
      <c r="I3" s="595"/>
      <c r="J3" s="596"/>
      <c r="K3" s="81"/>
      <c r="L3" s="81"/>
      <c r="M3" s="222"/>
      <c r="N3" s="12"/>
    </row>
    <row r="4" spans="1:14" ht="15" customHeight="1" hidden="1">
      <c r="A4" s="12"/>
      <c r="B4" s="585"/>
      <c r="C4" s="586"/>
      <c r="D4" s="610"/>
      <c r="E4" s="597"/>
      <c r="F4" s="229"/>
      <c r="G4" s="230"/>
      <c r="H4" s="230"/>
      <c r="I4" s="230"/>
      <c r="J4" s="231"/>
      <c r="K4" s="81"/>
      <c r="L4" s="81"/>
      <c r="M4" s="222"/>
      <c r="N4" s="12"/>
    </row>
    <row r="5" spans="1:14" ht="22.5" customHeight="1">
      <c r="A5" s="12"/>
      <c r="B5" s="587"/>
      <c r="C5" s="409"/>
      <c r="D5" s="611"/>
      <c r="E5" s="597"/>
      <c r="F5" s="199" t="s">
        <v>139</v>
      </c>
      <c r="G5" s="199" t="s">
        <v>140</v>
      </c>
      <c r="H5" s="199" t="s">
        <v>141</v>
      </c>
      <c r="I5" s="199" t="s">
        <v>330</v>
      </c>
      <c r="J5" s="199" t="s">
        <v>328</v>
      </c>
      <c r="K5" s="51"/>
      <c r="L5" s="136"/>
      <c r="M5" s="235"/>
      <c r="N5" s="12"/>
    </row>
    <row r="6" spans="1:14" ht="24" customHeight="1" hidden="1">
      <c r="A6" s="12"/>
      <c r="B6" s="229" t="s">
        <v>5</v>
      </c>
      <c r="C6" s="231"/>
      <c r="D6" s="199" t="s">
        <v>6</v>
      </c>
      <c r="E6" s="199">
        <v>1</v>
      </c>
      <c r="F6" s="199">
        <v>2</v>
      </c>
      <c r="G6" s="199">
        <v>3</v>
      </c>
      <c r="H6" s="199">
        <v>4</v>
      </c>
      <c r="I6" s="199">
        <v>5</v>
      </c>
      <c r="J6" s="199">
        <v>6</v>
      </c>
      <c r="K6" s="51"/>
      <c r="L6" s="233" t="str">
        <f>IF(E8=SUM(F8:J8),"ok","chyba")</f>
        <v>ok</v>
      </c>
      <c r="M6" s="234" t="s">
        <v>290</v>
      </c>
      <c r="N6" s="12"/>
    </row>
    <row r="7" spans="1:14" ht="25.5" customHeight="1" hidden="1">
      <c r="A7" s="12"/>
      <c r="B7" s="232" t="s">
        <v>332</v>
      </c>
      <c r="C7" s="232"/>
      <c r="D7" s="199">
        <v>172</v>
      </c>
      <c r="E7" s="237"/>
      <c r="F7" s="237"/>
      <c r="G7" s="237"/>
      <c r="H7" s="237"/>
      <c r="I7" s="237"/>
      <c r="J7" s="237"/>
      <c r="K7" s="82"/>
      <c r="L7" s="128" t="str">
        <f>IF(E9=SUM(F9:J9),"ok","chyba")</f>
        <v>ok</v>
      </c>
      <c r="M7" s="146" t="s">
        <v>291</v>
      </c>
      <c r="N7" s="12"/>
    </row>
    <row r="8" spans="1:14" ht="25.5" customHeight="1" hidden="1">
      <c r="A8" s="12"/>
      <c r="B8" s="232" t="s">
        <v>333</v>
      </c>
      <c r="C8" s="232"/>
      <c r="D8" s="199">
        <v>173</v>
      </c>
      <c r="E8" s="237"/>
      <c r="F8" s="237"/>
      <c r="G8" s="237"/>
      <c r="H8" s="237"/>
      <c r="I8" s="237"/>
      <c r="J8" s="237"/>
      <c r="K8" s="82"/>
      <c r="L8" s="128" t="str">
        <f>IF(E13=SUM(F13:J13),"ok","chyba")</f>
        <v>ok</v>
      </c>
      <c r="M8" s="146" t="s">
        <v>292</v>
      </c>
      <c r="N8" s="12"/>
    </row>
    <row r="9" spans="1:14" ht="25.5" customHeight="1" hidden="1">
      <c r="A9" s="12"/>
      <c r="B9" s="232" t="s">
        <v>334</v>
      </c>
      <c r="C9" s="232"/>
      <c r="D9" s="199">
        <v>174</v>
      </c>
      <c r="E9" s="237"/>
      <c r="F9" s="237"/>
      <c r="G9" s="237"/>
      <c r="H9" s="237"/>
      <c r="I9" s="237"/>
      <c r="J9" s="237"/>
      <c r="K9" s="82"/>
      <c r="L9" s="128" t="str">
        <f>IF(E28=SUM(F28:J28),"ok","chyba")</f>
        <v>ok</v>
      </c>
      <c r="M9" s="146" t="s">
        <v>293</v>
      </c>
      <c r="N9" s="12"/>
    </row>
    <row r="10" spans="1:14" ht="25.5" customHeight="1" hidden="1">
      <c r="A10" s="12"/>
      <c r="B10" s="232"/>
      <c r="C10" s="232"/>
      <c r="D10" s="199"/>
      <c r="E10" s="237"/>
      <c r="F10" s="237"/>
      <c r="G10" s="237"/>
      <c r="H10" s="237"/>
      <c r="I10" s="237"/>
      <c r="J10" s="237"/>
      <c r="K10" s="82"/>
      <c r="L10" s="136"/>
      <c r="M10" s="191"/>
      <c r="N10" s="12"/>
    </row>
    <row r="11" spans="1:14" ht="25.5" customHeight="1" hidden="1">
      <c r="A11" s="12"/>
      <c r="B11" s="232"/>
      <c r="C11" s="232"/>
      <c r="D11" s="199"/>
      <c r="E11" s="237"/>
      <c r="F11" s="237"/>
      <c r="G11" s="237"/>
      <c r="H11" s="237"/>
      <c r="I11" s="237"/>
      <c r="J11" s="237"/>
      <c r="K11" s="82"/>
      <c r="L11" s="136"/>
      <c r="M11" s="191"/>
      <c r="N11" s="12"/>
    </row>
    <row r="12" spans="1:14" ht="15.75" customHeight="1">
      <c r="A12" s="12"/>
      <c r="B12" s="461" t="s">
        <v>344</v>
      </c>
      <c r="C12" s="588"/>
      <c r="D12" s="199" t="s">
        <v>6</v>
      </c>
      <c r="E12" s="199">
        <v>1</v>
      </c>
      <c r="F12" s="199">
        <v>2</v>
      </c>
      <c r="G12" s="199">
        <v>3</v>
      </c>
      <c r="H12" s="199">
        <v>4</v>
      </c>
      <c r="I12" s="199">
        <v>5</v>
      </c>
      <c r="J12" s="199">
        <v>6</v>
      </c>
      <c r="K12" s="82"/>
      <c r="L12" s="81"/>
      <c r="M12" s="145" t="s">
        <v>260</v>
      </c>
      <c r="N12" s="12"/>
    </row>
    <row r="13" spans="1:14" ht="22.5" customHeight="1">
      <c r="A13" s="12"/>
      <c r="B13" s="461" t="s">
        <v>377</v>
      </c>
      <c r="C13" s="589"/>
      <c r="D13" s="199">
        <v>172</v>
      </c>
      <c r="E13" s="200">
        <v>1</v>
      </c>
      <c r="F13" s="200">
        <v>1</v>
      </c>
      <c r="G13" s="200">
        <v>0</v>
      </c>
      <c r="H13" s="200">
        <v>0</v>
      </c>
      <c r="I13" s="200">
        <v>0</v>
      </c>
      <c r="J13" s="200">
        <v>0</v>
      </c>
      <c r="K13" s="82"/>
      <c r="L13" s="128" t="str">
        <f>IF(E13=SUM(F13:J13),"ok","chyba")</f>
        <v>ok</v>
      </c>
      <c r="M13" s="236" t="s">
        <v>362</v>
      </c>
      <c r="N13" s="12"/>
    </row>
    <row r="14" spans="1:14" ht="22.5" customHeight="1">
      <c r="A14" s="12"/>
      <c r="B14" s="461" t="s">
        <v>378</v>
      </c>
      <c r="C14" s="588"/>
      <c r="D14" s="199">
        <v>173</v>
      </c>
      <c r="E14" s="200">
        <v>0</v>
      </c>
      <c r="F14" s="200">
        <v>0</v>
      </c>
      <c r="G14" s="200">
        <v>0</v>
      </c>
      <c r="H14" s="200">
        <v>0</v>
      </c>
      <c r="I14" s="199" t="s">
        <v>8</v>
      </c>
      <c r="J14" s="199" t="s">
        <v>8</v>
      </c>
      <c r="K14" s="82"/>
      <c r="L14" s="128" t="str">
        <f aca="true" t="shared" si="0" ref="L14:L20">IF(E14=SUM(F14:H14),"ok","chyba")</f>
        <v>ok</v>
      </c>
      <c r="M14" s="236" t="s">
        <v>363</v>
      </c>
      <c r="N14" s="12"/>
    </row>
    <row r="15" spans="1:14" ht="22.5" customHeight="1">
      <c r="A15" s="12"/>
      <c r="B15" s="461" t="s">
        <v>379</v>
      </c>
      <c r="C15" s="588"/>
      <c r="D15" s="199">
        <v>174</v>
      </c>
      <c r="E15" s="200">
        <v>0</v>
      </c>
      <c r="F15" s="200">
        <v>0</v>
      </c>
      <c r="G15" s="200">
        <v>0</v>
      </c>
      <c r="H15" s="200">
        <v>0</v>
      </c>
      <c r="I15" s="199" t="s">
        <v>8</v>
      </c>
      <c r="J15" s="199" t="s">
        <v>8</v>
      </c>
      <c r="K15" s="82"/>
      <c r="L15" s="128" t="str">
        <f t="shared" si="0"/>
        <v>ok</v>
      </c>
      <c r="M15" s="236" t="s">
        <v>364</v>
      </c>
      <c r="N15" s="12"/>
    </row>
    <row r="16" spans="1:14" ht="22.5" customHeight="1">
      <c r="A16" s="12"/>
      <c r="B16" s="461" t="s">
        <v>381</v>
      </c>
      <c r="C16" s="588"/>
      <c r="D16" s="199">
        <v>175</v>
      </c>
      <c r="E16" s="200">
        <v>20</v>
      </c>
      <c r="F16" s="200">
        <v>19</v>
      </c>
      <c r="G16" s="200">
        <v>1</v>
      </c>
      <c r="H16" s="200">
        <v>0</v>
      </c>
      <c r="I16" s="199" t="s">
        <v>8</v>
      </c>
      <c r="J16" s="199" t="s">
        <v>8</v>
      </c>
      <c r="K16" s="82"/>
      <c r="L16" s="128" t="str">
        <f t="shared" si="0"/>
        <v>ok</v>
      </c>
      <c r="M16" s="236" t="s">
        <v>365</v>
      </c>
      <c r="N16" s="12"/>
    </row>
    <row r="17" spans="1:14" ht="22.5" customHeight="1">
      <c r="A17" s="12"/>
      <c r="B17" s="461" t="s">
        <v>380</v>
      </c>
      <c r="C17" s="588"/>
      <c r="D17" s="199">
        <v>176</v>
      </c>
      <c r="E17" s="200">
        <v>10</v>
      </c>
      <c r="F17" s="200">
        <v>7</v>
      </c>
      <c r="G17" s="200">
        <v>0</v>
      </c>
      <c r="H17" s="200">
        <v>3</v>
      </c>
      <c r="I17" s="199" t="s">
        <v>8</v>
      </c>
      <c r="J17" s="199" t="s">
        <v>8</v>
      </c>
      <c r="K17" s="82"/>
      <c r="L17" s="128" t="str">
        <f t="shared" si="0"/>
        <v>ok</v>
      </c>
      <c r="M17" s="236" t="s">
        <v>366</v>
      </c>
      <c r="N17" s="12"/>
    </row>
    <row r="18" spans="1:14" ht="22.5" customHeight="1">
      <c r="A18" s="12"/>
      <c r="B18" s="461" t="s">
        <v>383</v>
      </c>
      <c r="C18" s="588"/>
      <c r="D18" s="199" t="s">
        <v>335</v>
      </c>
      <c r="E18" s="200">
        <v>0</v>
      </c>
      <c r="F18" s="200">
        <v>0</v>
      </c>
      <c r="G18" s="200">
        <v>0</v>
      </c>
      <c r="H18" s="200">
        <v>0</v>
      </c>
      <c r="I18" s="199" t="s">
        <v>8</v>
      </c>
      <c r="J18" s="199" t="s">
        <v>8</v>
      </c>
      <c r="K18" s="82"/>
      <c r="L18" s="128" t="str">
        <f t="shared" si="0"/>
        <v>ok</v>
      </c>
      <c r="M18" s="236" t="s">
        <v>367</v>
      </c>
      <c r="N18" s="12"/>
    </row>
    <row r="19" spans="1:14" ht="22.5" customHeight="1">
      <c r="A19" s="12"/>
      <c r="B19" s="461" t="s">
        <v>382</v>
      </c>
      <c r="C19" s="588"/>
      <c r="D19" s="199" t="s">
        <v>336</v>
      </c>
      <c r="E19" s="200">
        <v>0</v>
      </c>
      <c r="F19" s="200">
        <v>0</v>
      </c>
      <c r="G19" s="200">
        <v>0</v>
      </c>
      <c r="H19" s="200">
        <v>0</v>
      </c>
      <c r="I19" s="199" t="s">
        <v>8</v>
      </c>
      <c r="J19" s="199" t="s">
        <v>8</v>
      </c>
      <c r="K19" s="82"/>
      <c r="L19" s="128" t="str">
        <f t="shared" si="0"/>
        <v>ok</v>
      </c>
      <c r="M19" s="236" t="s">
        <v>368</v>
      </c>
      <c r="N19" s="12"/>
    </row>
    <row r="20" spans="1:14" ht="22.5" customHeight="1">
      <c r="A20" s="12"/>
      <c r="B20" s="461" t="s">
        <v>384</v>
      </c>
      <c r="C20" s="588"/>
      <c r="D20" s="199" t="s">
        <v>337</v>
      </c>
      <c r="E20" s="200">
        <v>0</v>
      </c>
      <c r="F20" s="200">
        <v>0</v>
      </c>
      <c r="G20" s="200">
        <v>0</v>
      </c>
      <c r="H20" s="200">
        <v>0</v>
      </c>
      <c r="I20" s="199" t="s">
        <v>8</v>
      </c>
      <c r="J20" s="199" t="s">
        <v>8</v>
      </c>
      <c r="K20" s="82"/>
      <c r="L20" s="128" t="str">
        <f t="shared" si="0"/>
        <v>ok</v>
      </c>
      <c r="M20" s="236" t="s">
        <v>369</v>
      </c>
      <c r="N20" s="12"/>
    </row>
    <row r="21" spans="1:14" ht="22.5" customHeight="1">
      <c r="A21" s="12"/>
      <c r="B21" s="461" t="s">
        <v>391</v>
      </c>
      <c r="C21" s="588"/>
      <c r="D21" s="199" t="s">
        <v>338</v>
      </c>
      <c r="E21" s="200">
        <v>0</v>
      </c>
      <c r="F21" s="199" t="s">
        <v>8</v>
      </c>
      <c r="G21" s="199" t="s">
        <v>8</v>
      </c>
      <c r="H21" s="200">
        <v>0</v>
      </c>
      <c r="I21" s="200">
        <v>0</v>
      </c>
      <c r="J21" s="200">
        <v>0</v>
      </c>
      <c r="K21" s="82"/>
      <c r="L21" s="128" t="str">
        <f aca="true" t="shared" si="1" ref="L21:L26">IF(E21=SUM(H21:J21),"ok","chyba")</f>
        <v>ok</v>
      </c>
      <c r="M21" s="236" t="s">
        <v>370</v>
      </c>
      <c r="N21" s="12"/>
    </row>
    <row r="22" spans="1:14" ht="22.5" customHeight="1">
      <c r="A22" s="12"/>
      <c r="B22" s="461" t="s">
        <v>385</v>
      </c>
      <c r="C22" s="588"/>
      <c r="D22" s="199" t="s">
        <v>339</v>
      </c>
      <c r="E22" s="200">
        <v>0</v>
      </c>
      <c r="F22" s="199" t="s">
        <v>8</v>
      </c>
      <c r="G22" s="199" t="s">
        <v>8</v>
      </c>
      <c r="H22" s="200">
        <v>0</v>
      </c>
      <c r="I22" s="200">
        <v>0</v>
      </c>
      <c r="J22" s="200">
        <v>0</v>
      </c>
      <c r="K22" s="82"/>
      <c r="L22" s="128" t="str">
        <f t="shared" si="1"/>
        <v>ok</v>
      </c>
      <c r="M22" s="236" t="s">
        <v>371</v>
      </c>
      <c r="N22" s="12"/>
    </row>
    <row r="23" spans="1:14" ht="22.5" customHeight="1">
      <c r="A23" s="12"/>
      <c r="B23" s="461" t="s">
        <v>390</v>
      </c>
      <c r="C23" s="588"/>
      <c r="D23" s="199" t="s">
        <v>340</v>
      </c>
      <c r="E23" s="200">
        <v>0</v>
      </c>
      <c r="F23" s="199" t="s">
        <v>8</v>
      </c>
      <c r="G23" s="199" t="s">
        <v>8</v>
      </c>
      <c r="H23" s="200">
        <v>0</v>
      </c>
      <c r="I23" s="200">
        <v>0</v>
      </c>
      <c r="J23" s="200">
        <v>0</v>
      </c>
      <c r="K23" s="82"/>
      <c r="L23" s="128" t="str">
        <f t="shared" si="1"/>
        <v>ok</v>
      </c>
      <c r="M23" s="236" t="s">
        <v>372</v>
      </c>
      <c r="N23" s="12"/>
    </row>
    <row r="24" spans="1:14" ht="22.5" customHeight="1">
      <c r="A24" s="12"/>
      <c r="B24" s="461" t="s">
        <v>389</v>
      </c>
      <c r="C24" s="588"/>
      <c r="D24" s="199" t="s">
        <v>341</v>
      </c>
      <c r="E24" s="200">
        <v>0</v>
      </c>
      <c r="F24" s="199" t="s">
        <v>8</v>
      </c>
      <c r="G24" s="199" t="s">
        <v>8</v>
      </c>
      <c r="H24" s="200">
        <v>0</v>
      </c>
      <c r="I24" s="200">
        <v>0</v>
      </c>
      <c r="J24" s="200">
        <v>0</v>
      </c>
      <c r="K24" s="82"/>
      <c r="L24" s="128" t="str">
        <f t="shared" si="1"/>
        <v>ok</v>
      </c>
      <c r="M24" s="236" t="s">
        <v>373</v>
      </c>
      <c r="N24" s="12"/>
    </row>
    <row r="25" spans="1:14" ht="22.5" customHeight="1">
      <c r="A25" s="12"/>
      <c r="B25" s="461" t="s">
        <v>388</v>
      </c>
      <c r="C25" s="588"/>
      <c r="D25" s="199" t="s">
        <v>342</v>
      </c>
      <c r="E25" s="200">
        <v>0</v>
      </c>
      <c r="F25" s="199" t="s">
        <v>8</v>
      </c>
      <c r="G25" s="199" t="s">
        <v>8</v>
      </c>
      <c r="H25" s="200">
        <v>0</v>
      </c>
      <c r="I25" s="200">
        <v>0</v>
      </c>
      <c r="J25" s="200">
        <v>0</v>
      </c>
      <c r="K25" s="82"/>
      <c r="L25" s="128" t="str">
        <f t="shared" si="1"/>
        <v>ok</v>
      </c>
      <c r="M25" s="236" t="s">
        <v>374</v>
      </c>
      <c r="N25" s="12"/>
    </row>
    <row r="26" spans="1:14" ht="22.5" customHeight="1">
      <c r="A26" s="12"/>
      <c r="B26" s="461" t="s">
        <v>387</v>
      </c>
      <c r="C26" s="588"/>
      <c r="D26" s="199" t="s">
        <v>343</v>
      </c>
      <c r="E26" s="200">
        <v>0</v>
      </c>
      <c r="F26" s="199" t="s">
        <v>8</v>
      </c>
      <c r="G26" s="199" t="s">
        <v>8</v>
      </c>
      <c r="H26" s="200">
        <v>0</v>
      </c>
      <c r="I26" s="200">
        <v>0</v>
      </c>
      <c r="J26" s="200">
        <v>0</v>
      </c>
      <c r="K26" s="82"/>
      <c r="L26" s="128" t="str">
        <f t="shared" si="1"/>
        <v>ok</v>
      </c>
      <c r="M26" s="236" t="s">
        <v>375</v>
      </c>
      <c r="N26" s="12"/>
    </row>
    <row r="27" spans="1:14" ht="22.5" customHeight="1">
      <c r="A27" s="12"/>
      <c r="B27" s="461" t="s">
        <v>386</v>
      </c>
      <c r="C27" s="588"/>
      <c r="D27" s="199" t="s">
        <v>361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v>0</v>
      </c>
      <c r="K27" s="82"/>
      <c r="L27" s="128" t="str">
        <f>IF(E27=SUM(F27:J27),"ok","chyba")</f>
        <v>ok</v>
      </c>
      <c r="M27" s="236" t="s">
        <v>376</v>
      </c>
      <c r="N27" s="12"/>
    </row>
    <row r="28" spans="1:14" ht="23.25" customHeight="1" hidden="1">
      <c r="A28" s="12"/>
      <c r="B28" s="192" t="s">
        <v>151</v>
      </c>
      <c r="C28" s="192"/>
      <c r="D28" s="185">
        <v>176</v>
      </c>
      <c r="E28" s="193"/>
      <c r="F28" s="193"/>
      <c r="G28" s="193"/>
      <c r="H28" s="193"/>
      <c r="I28" s="193"/>
      <c r="J28" s="193"/>
      <c r="K28" s="82"/>
      <c r="L28" s="82"/>
      <c r="M28" s="197" t="s">
        <v>360</v>
      </c>
      <c r="N28" s="12"/>
    </row>
    <row r="29" spans="1:14" ht="15" customHeight="1">
      <c r="A29" s="12"/>
      <c r="B29" s="194"/>
      <c r="C29" s="194"/>
      <c r="D29" s="195"/>
      <c r="E29" s="196"/>
      <c r="F29" s="196"/>
      <c r="G29" s="196"/>
      <c r="H29" s="196"/>
      <c r="I29" s="196"/>
      <c r="J29" s="196"/>
      <c r="K29" s="82"/>
      <c r="L29" s="82"/>
      <c r="M29" s="82"/>
      <c r="N29" s="12"/>
    </row>
    <row r="30" spans="1:14" ht="15" customHeight="1">
      <c r="A30" s="12"/>
      <c r="B30" s="194"/>
      <c r="C30" s="194"/>
      <c r="D30" s="195"/>
      <c r="E30" s="196"/>
      <c r="F30" s="196"/>
      <c r="G30" s="196"/>
      <c r="H30" s="196"/>
      <c r="I30" s="196"/>
      <c r="J30" s="196"/>
      <c r="K30" s="82"/>
      <c r="L30" s="82"/>
      <c r="M30" s="82"/>
      <c r="N30" s="12"/>
    </row>
    <row r="31" spans="1:14" ht="29.25" customHeight="1">
      <c r="A31" s="12"/>
      <c r="B31" s="227" t="s">
        <v>443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5" customHeight="1">
      <c r="A32" s="12"/>
      <c r="B32" s="301"/>
      <c r="C32" s="590"/>
      <c r="D32" s="338" t="s">
        <v>7</v>
      </c>
      <c r="E32" s="301" t="s">
        <v>28</v>
      </c>
      <c r="F32" s="407"/>
      <c r="G32" s="348" t="s">
        <v>142</v>
      </c>
      <c r="H32" s="410"/>
      <c r="I32" s="410"/>
      <c r="J32" s="405"/>
      <c r="K32" s="81"/>
      <c r="L32" s="81"/>
      <c r="M32" s="81"/>
      <c r="N32" s="12"/>
    </row>
    <row r="33" spans="1:14" ht="14.25" customHeight="1">
      <c r="A33" s="12"/>
      <c r="B33" s="591"/>
      <c r="C33" s="592"/>
      <c r="D33" s="612"/>
      <c r="E33" s="591"/>
      <c r="F33" s="586"/>
      <c r="G33" s="301" t="s">
        <v>171</v>
      </c>
      <c r="H33" s="407"/>
      <c r="I33" s="301" t="s">
        <v>172</v>
      </c>
      <c r="J33" s="407"/>
      <c r="K33" s="81"/>
      <c r="L33" s="81"/>
      <c r="M33" s="81"/>
      <c r="N33" s="12"/>
    </row>
    <row r="34" spans="1:14" ht="2.25" customHeight="1" hidden="1">
      <c r="A34" s="12"/>
      <c r="B34" s="408"/>
      <c r="C34" s="593"/>
      <c r="D34" s="613"/>
      <c r="E34" s="408"/>
      <c r="F34" s="409"/>
      <c r="G34" s="408"/>
      <c r="H34" s="409"/>
      <c r="I34" s="408"/>
      <c r="J34" s="409"/>
      <c r="K34" s="144"/>
      <c r="L34" s="144"/>
      <c r="M34" s="144"/>
      <c r="N34" s="12"/>
    </row>
    <row r="35" spans="1:14" ht="15" customHeight="1">
      <c r="A35" s="12"/>
      <c r="B35" s="636" t="s">
        <v>5</v>
      </c>
      <c r="C35" s="643"/>
      <c r="D35" s="239" t="s">
        <v>6</v>
      </c>
      <c r="E35" s="644">
        <v>1</v>
      </c>
      <c r="F35" s="645"/>
      <c r="G35" s="348">
        <v>2</v>
      </c>
      <c r="H35" s="405"/>
      <c r="I35" s="348">
        <v>3</v>
      </c>
      <c r="J35" s="405"/>
      <c r="K35" s="144"/>
      <c r="L35" s="144"/>
      <c r="M35" s="144"/>
      <c r="N35" s="12"/>
    </row>
    <row r="36" spans="1:14" ht="19.5" customHeight="1">
      <c r="A36" s="12"/>
      <c r="B36" s="338" t="s">
        <v>150</v>
      </c>
      <c r="C36" s="45" t="s">
        <v>143</v>
      </c>
      <c r="D36" s="9">
        <v>177</v>
      </c>
      <c r="E36" s="646">
        <v>1</v>
      </c>
      <c r="F36" s="275"/>
      <c r="G36" s="640">
        <v>0</v>
      </c>
      <c r="H36" s="405"/>
      <c r="I36" s="640">
        <v>0</v>
      </c>
      <c r="J36" s="603"/>
      <c r="K36" s="144"/>
      <c r="L36" s="136"/>
      <c r="M36" s="191"/>
      <c r="N36" s="12"/>
    </row>
    <row r="37" spans="1:14" ht="19.5" customHeight="1">
      <c r="A37" s="12"/>
      <c r="B37" s="339"/>
      <c r="C37" s="45" t="s">
        <v>144</v>
      </c>
      <c r="D37" s="9">
        <v>178</v>
      </c>
      <c r="E37" s="601">
        <v>542.3</v>
      </c>
      <c r="F37" s="275"/>
      <c r="G37" s="640">
        <v>122.7</v>
      </c>
      <c r="H37" s="603"/>
      <c r="I37" s="640">
        <v>31</v>
      </c>
      <c r="J37" s="603"/>
      <c r="K37" s="144"/>
      <c r="L37" s="136"/>
      <c r="M37" s="191"/>
      <c r="N37" s="12"/>
    </row>
    <row r="38" spans="1:14" ht="19.5" customHeight="1">
      <c r="A38" s="12"/>
      <c r="B38" s="339"/>
      <c r="C38" s="45" t="s">
        <v>145</v>
      </c>
      <c r="D38" s="9" t="s">
        <v>185</v>
      </c>
      <c r="E38" s="601">
        <v>407.65</v>
      </c>
      <c r="F38" s="275"/>
      <c r="G38" s="640">
        <v>120</v>
      </c>
      <c r="H38" s="603"/>
      <c r="I38" s="640">
        <v>10</v>
      </c>
      <c r="J38" s="603"/>
      <c r="K38" s="144"/>
      <c r="L38" s="136"/>
      <c r="M38" s="191"/>
      <c r="N38" s="12"/>
    </row>
    <row r="39" spans="1:14" ht="19.5" customHeight="1">
      <c r="A39" s="12"/>
      <c r="B39" s="339"/>
      <c r="C39" s="45" t="s">
        <v>146</v>
      </c>
      <c r="D39" s="9">
        <v>179</v>
      </c>
      <c r="E39" s="602">
        <v>259.5</v>
      </c>
      <c r="F39" s="603"/>
      <c r="G39" s="640">
        <v>75</v>
      </c>
      <c r="H39" s="603"/>
      <c r="I39" s="640">
        <v>17</v>
      </c>
      <c r="J39" s="603"/>
      <c r="K39" s="144"/>
      <c r="L39" s="136"/>
      <c r="M39" s="191"/>
      <c r="N39" s="12"/>
    </row>
    <row r="40" spans="1:14" ht="19.5" customHeight="1">
      <c r="A40" s="12"/>
      <c r="B40" s="339"/>
      <c r="C40" s="45" t="s">
        <v>147</v>
      </c>
      <c r="D40" s="9" t="s">
        <v>186</v>
      </c>
      <c r="E40" s="602">
        <v>22</v>
      </c>
      <c r="F40" s="603"/>
      <c r="G40" s="640">
        <v>10</v>
      </c>
      <c r="H40" s="603"/>
      <c r="I40" s="640">
        <v>0</v>
      </c>
      <c r="J40" s="603"/>
      <c r="K40" s="144"/>
      <c r="L40" s="144"/>
      <c r="M40" s="144"/>
      <c r="N40" s="12"/>
    </row>
    <row r="41" spans="1:14" ht="19.5" customHeight="1">
      <c r="A41" s="12"/>
      <c r="B41" s="339"/>
      <c r="C41" s="45" t="s">
        <v>148</v>
      </c>
      <c r="D41" s="9">
        <v>180</v>
      </c>
      <c r="E41" s="648">
        <v>253.25</v>
      </c>
      <c r="F41" s="649"/>
      <c r="G41" s="650">
        <v>81</v>
      </c>
      <c r="H41" s="649"/>
      <c r="I41" s="640">
        <v>27.5</v>
      </c>
      <c r="J41" s="603"/>
      <c r="K41" s="144"/>
      <c r="L41" s="144"/>
      <c r="M41" s="144"/>
      <c r="N41" s="12"/>
    </row>
    <row r="42" spans="1:14" ht="19.5" customHeight="1">
      <c r="A42" s="12"/>
      <c r="B42" s="478"/>
      <c r="C42" s="45" t="s">
        <v>149</v>
      </c>
      <c r="D42" s="9" t="s">
        <v>187</v>
      </c>
      <c r="E42" s="602">
        <v>241.5</v>
      </c>
      <c r="F42" s="603"/>
      <c r="G42" s="640">
        <v>74</v>
      </c>
      <c r="H42" s="603"/>
      <c r="I42" s="640">
        <v>10</v>
      </c>
      <c r="J42" s="603"/>
      <c r="K42" s="144"/>
      <c r="L42" s="144"/>
      <c r="M42" s="144"/>
      <c r="N42" s="12"/>
    </row>
    <row r="43" spans="1:14" ht="27.75" customHeight="1">
      <c r="A43" s="12"/>
      <c r="B43" s="651" t="s">
        <v>418</v>
      </c>
      <c r="C43" s="452"/>
      <c r="D43" s="238">
        <v>181</v>
      </c>
      <c r="E43" s="647">
        <v>1727.2</v>
      </c>
      <c r="F43" s="603"/>
      <c r="G43" s="647">
        <v>482.7</v>
      </c>
      <c r="H43" s="603"/>
      <c r="I43" s="647">
        <v>95.5</v>
      </c>
      <c r="J43" s="603"/>
      <c r="K43" s="144"/>
      <c r="L43" s="641" t="s">
        <v>392</v>
      </c>
      <c r="M43" s="642"/>
      <c r="N43" s="12"/>
    </row>
    <row r="44" spans="1:14" ht="24" customHeight="1">
      <c r="A44" s="12"/>
      <c r="B44" s="325" t="s">
        <v>259</v>
      </c>
      <c r="C44" s="452"/>
      <c r="D44" s="9" t="s">
        <v>258</v>
      </c>
      <c r="E44" s="602">
        <v>339.35</v>
      </c>
      <c r="F44" s="603"/>
      <c r="G44" s="348" t="s">
        <v>8</v>
      </c>
      <c r="H44" s="405"/>
      <c r="I44" s="348" t="s">
        <v>8</v>
      </c>
      <c r="J44" s="405"/>
      <c r="K44" s="144"/>
      <c r="L44" s="128" t="str">
        <f>IF(E43&gt;=E44,"ok","chyba")</f>
        <v>ok</v>
      </c>
      <c r="M44" s="146" t="s">
        <v>294</v>
      </c>
      <c r="N44" s="12"/>
    </row>
    <row r="45" spans="1:14" ht="8.25" customHeight="1">
      <c r="A45" s="12"/>
      <c r="B45" s="39"/>
      <c r="C45" s="39"/>
      <c r="D45" s="39"/>
      <c r="E45" s="49"/>
      <c r="F45" s="49"/>
      <c r="G45" s="49"/>
      <c r="H45" s="49"/>
      <c r="I45" s="49"/>
      <c r="J45" s="49"/>
      <c r="K45" s="51"/>
      <c r="L45" s="51"/>
      <c r="M45" s="51"/>
      <c r="N45" s="12"/>
    </row>
    <row r="46" spans="1:14" ht="8.25" customHeight="1">
      <c r="A46" s="12"/>
      <c r="B46" s="81"/>
      <c r="C46" s="81"/>
      <c r="D46" s="81"/>
      <c r="E46" s="51"/>
      <c r="F46" s="51"/>
      <c r="G46" s="51"/>
      <c r="H46" s="51"/>
      <c r="I46" s="51"/>
      <c r="J46" s="51"/>
      <c r="K46" s="51"/>
      <c r="L46" s="51"/>
      <c r="M46" s="51"/>
      <c r="N46" s="12"/>
    </row>
    <row r="47" spans="1:14" ht="8.25" customHeight="1">
      <c r="A47" s="12"/>
      <c r="B47" s="81"/>
      <c r="C47" s="81"/>
      <c r="D47" s="81"/>
      <c r="E47" s="51"/>
      <c r="F47" s="51"/>
      <c r="G47" s="51"/>
      <c r="H47" s="51"/>
      <c r="I47" s="51"/>
      <c r="J47" s="51"/>
      <c r="K47" s="51"/>
      <c r="L47" s="51"/>
      <c r="M47" s="51"/>
      <c r="N47" s="12"/>
    </row>
    <row r="48" spans="1:14" ht="13.5" customHeight="1">
      <c r="A48" s="12"/>
      <c r="B48" s="81"/>
      <c r="C48" s="81"/>
      <c r="D48" s="81"/>
      <c r="E48" s="51"/>
      <c r="F48" s="51"/>
      <c r="G48" s="51"/>
      <c r="H48" s="51"/>
      <c r="I48" s="51"/>
      <c r="J48" s="51"/>
      <c r="K48" s="51"/>
      <c r="L48" s="51"/>
      <c r="M48" s="51"/>
      <c r="N48" s="12"/>
    </row>
    <row r="49" spans="1:14" ht="13.5" customHeight="1">
      <c r="A49" s="12"/>
      <c r="B49" s="48" t="s">
        <v>188</v>
      </c>
      <c r="C49" s="81"/>
      <c r="D49" s="81"/>
      <c r="E49" s="51"/>
      <c r="F49" s="51"/>
      <c r="G49" s="51"/>
      <c r="H49" s="51"/>
      <c r="I49" s="51"/>
      <c r="J49" s="51"/>
      <c r="K49" s="51"/>
      <c r="L49" s="51"/>
      <c r="M49" s="51"/>
      <c r="N49" s="12"/>
    </row>
    <row r="50" spans="1:14" ht="21" customHeight="1">
      <c r="A50" s="12"/>
      <c r="B50" s="24"/>
      <c r="C50" s="301" t="s">
        <v>7</v>
      </c>
      <c r="D50" s="626" t="s">
        <v>28</v>
      </c>
      <c r="E50" s="627"/>
      <c r="F50" s="633" t="s">
        <v>189</v>
      </c>
      <c r="G50" s="634"/>
      <c r="H50" s="634"/>
      <c r="I50" s="634"/>
      <c r="J50" s="635"/>
      <c r="K50" s="147"/>
      <c r="L50" s="147"/>
      <c r="M50" s="147"/>
      <c r="N50" s="12"/>
    </row>
    <row r="51" spans="1:14" ht="23.25" customHeight="1">
      <c r="A51" s="12"/>
      <c r="B51" s="56"/>
      <c r="C51" s="480"/>
      <c r="D51" s="628"/>
      <c r="E51" s="629"/>
      <c r="F51" s="636" t="s">
        <v>191</v>
      </c>
      <c r="G51" s="405"/>
      <c r="H51" s="637" t="s">
        <v>190</v>
      </c>
      <c r="I51" s="631"/>
      <c r="J51" s="242" t="s">
        <v>395</v>
      </c>
      <c r="K51" s="51"/>
      <c r="L51" s="51"/>
      <c r="M51" s="51"/>
      <c r="N51" s="12"/>
    </row>
    <row r="52" spans="1:14" ht="15" customHeight="1">
      <c r="A52" s="12"/>
      <c r="B52" s="6" t="s">
        <v>5</v>
      </c>
      <c r="C52" s="9" t="s">
        <v>6</v>
      </c>
      <c r="D52" s="630">
        <v>1</v>
      </c>
      <c r="E52" s="631"/>
      <c r="F52" s="630">
        <v>2</v>
      </c>
      <c r="G52" s="632"/>
      <c r="H52" s="630">
        <v>3</v>
      </c>
      <c r="I52" s="632"/>
      <c r="J52" s="242">
        <v>4</v>
      </c>
      <c r="K52" s="51"/>
      <c r="L52" s="51"/>
      <c r="M52" s="51"/>
      <c r="N52" s="12"/>
    </row>
    <row r="53" spans="1:14" ht="26.25" customHeight="1">
      <c r="A53" s="12"/>
      <c r="B53" s="46" t="s">
        <v>414</v>
      </c>
      <c r="C53" s="9">
        <v>182</v>
      </c>
      <c r="D53" s="618">
        <v>9064</v>
      </c>
      <c r="E53" s="619"/>
      <c r="F53" s="618">
        <v>458</v>
      </c>
      <c r="G53" s="652"/>
      <c r="H53" s="618">
        <v>340</v>
      </c>
      <c r="I53" s="652"/>
      <c r="J53" s="243">
        <v>878</v>
      </c>
      <c r="K53" s="51"/>
      <c r="L53" s="136"/>
      <c r="M53" s="191"/>
      <c r="N53" s="12"/>
    </row>
    <row r="54" spans="1:14" ht="26.25" customHeight="1">
      <c r="A54" s="12"/>
      <c r="B54" s="46" t="s">
        <v>415</v>
      </c>
      <c r="C54" s="9">
        <v>183</v>
      </c>
      <c r="D54" s="618">
        <v>205</v>
      </c>
      <c r="E54" s="619"/>
      <c r="F54" s="618">
        <v>0</v>
      </c>
      <c r="G54" s="652"/>
      <c r="H54" s="618">
        <v>0</v>
      </c>
      <c r="I54" s="652"/>
      <c r="J54" s="243">
        <v>40</v>
      </c>
      <c r="K54" s="51"/>
      <c r="L54" s="136"/>
      <c r="M54" s="191"/>
      <c r="N54" s="12"/>
    </row>
    <row r="55" spans="1:14" ht="33.75" customHeight="1">
      <c r="A55" s="12"/>
      <c r="B55" s="46" t="s">
        <v>192</v>
      </c>
      <c r="C55" s="9">
        <v>184</v>
      </c>
      <c r="D55" s="618">
        <v>9269</v>
      </c>
      <c r="E55" s="619"/>
      <c r="F55" s="618">
        <v>458</v>
      </c>
      <c r="G55" s="619"/>
      <c r="H55" s="618">
        <v>340</v>
      </c>
      <c r="I55" s="619"/>
      <c r="J55" s="243">
        <v>918</v>
      </c>
      <c r="K55" s="51"/>
      <c r="L55" s="641" t="s">
        <v>396</v>
      </c>
      <c r="M55" s="642"/>
      <c r="N55" s="12"/>
    </row>
    <row r="56" spans="1:14" ht="33" customHeight="1">
      <c r="A56" s="12"/>
      <c r="B56" s="81"/>
      <c r="C56" s="81"/>
      <c r="D56" s="81"/>
      <c r="E56" s="51"/>
      <c r="F56" s="51"/>
      <c r="G56" s="51"/>
      <c r="H56" s="51"/>
      <c r="I56" s="51"/>
      <c r="J56" s="51"/>
      <c r="K56" s="51"/>
      <c r="L56" s="136"/>
      <c r="M56" s="191"/>
      <c r="N56" s="12"/>
    </row>
    <row r="57" spans="1:14" ht="15.75" customHeight="1">
      <c r="A57" s="12"/>
      <c r="B57" s="607"/>
      <c r="C57" s="608"/>
      <c r="D57" s="608"/>
      <c r="E57" s="608"/>
      <c r="F57" s="608"/>
      <c r="G57" s="608"/>
      <c r="H57" s="608"/>
      <c r="I57" s="608"/>
      <c r="J57" s="608"/>
      <c r="K57" s="133"/>
      <c r="L57" s="133"/>
      <c r="M57" s="133"/>
      <c r="N57" s="12"/>
    </row>
    <row r="58" spans="1:14" ht="15" customHeight="1">
      <c r="A58" s="12"/>
      <c r="B58" s="617"/>
      <c r="C58" s="617"/>
      <c r="D58" s="617"/>
      <c r="E58" s="617"/>
      <c r="F58" s="617"/>
      <c r="G58" s="617"/>
      <c r="H58" s="617"/>
      <c r="I58" s="617"/>
      <c r="J58" s="617"/>
      <c r="K58" s="81"/>
      <c r="L58" s="81"/>
      <c r="M58" s="81"/>
      <c r="N58" s="12"/>
    </row>
    <row r="59" spans="1:14" ht="15" customHeight="1">
      <c r="A59" s="12"/>
      <c r="B59" s="251" t="s">
        <v>152</v>
      </c>
      <c r="C59" s="198" t="s">
        <v>393</v>
      </c>
      <c r="D59" s="500" t="s">
        <v>394</v>
      </c>
      <c r="E59" s="638"/>
      <c r="F59" s="44" t="s">
        <v>413</v>
      </c>
      <c r="G59" s="49"/>
      <c r="H59" s="49"/>
      <c r="I59" s="49"/>
      <c r="J59" s="50"/>
      <c r="K59" s="51"/>
      <c r="L59" s="51"/>
      <c r="M59" s="51"/>
      <c r="N59" s="12"/>
    </row>
    <row r="60" spans="1:14" ht="22.5" customHeight="1">
      <c r="A60" s="12"/>
      <c r="B60" s="244" t="s">
        <v>467</v>
      </c>
      <c r="C60" s="51"/>
      <c r="D60" s="310"/>
      <c r="E60" s="639"/>
      <c r="F60" s="604"/>
      <c r="G60" s="605"/>
      <c r="H60" s="605"/>
      <c r="I60" s="605"/>
      <c r="J60" s="606"/>
      <c r="K60" s="82"/>
      <c r="L60" s="82"/>
      <c r="M60" s="82"/>
      <c r="N60" s="12"/>
    </row>
    <row r="61" spans="1:14" ht="15" customHeight="1">
      <c r="A61" s="12"/>
      <c r="B61" s="240"/>
      <c r="C61" s="51"/>
      <c r="D61" s="51"/>
      <c r="E61" s="52"/>
      <c r="F61" s="44" t="s">
        <v>153</v>
      </c>
      <c r="G61" s="49"/>
      <c r="H61" s="49"/>
      <c r="I61" s="49"/>
      <c r="J61" s="182"/>
      <c r="K61" s="57"/>
      <c r="L61" s="57"/>
      <c r="M61" s="57"/>
      <c r="N61" s="12"/>
    </row>
    <row r="62" spans="1:14" ht="15" customHeight="1">
      <c r="A62" s="12"/>
      <c r="B62" s="240"/>
      <c r="C62" s="51"/>
      <c r="D62" s="51"/>
      <c r="E62" s="52"/>
      <c r="F62" s="598"/>
      <c r="G62" s="599"/>
      <c r="H62" s="599"/>
      <c r="I62" s="599"/>
      <c r="J62" s="600"/>
      <c r="K62" s="57"/>
      <c r="L62" s="57"/>
      <c r="M62" s="57"/>
      <c r="N62" s="12"/>
    </row>
    <row r="63" spans="1:14" ht="15" customHeight="1">
      <c r="A63" s="12"/>
      <c r="B63" s="240"/>
      <c r="C63" s="51"/>
      <c r="D63" s="51"/>
      <c r="E63" s="52"/>
      <c r="F63" s="614" t="s">
        <v>174</v>
      </c>
      <c r="G63" s="615"/>
      <c r="H63" s="615"/>
      <c r="I63" s="615"/>
      <c r="J63" s="616"/>
      <c r="K63" s="148"/>
      <c r="L63" s="148"/>
      <c r="M63" s="148"/>
      <c r="N63" s="12"/>
    </row>
    <row r="64" spans="1:14" ht="15" customHeight="1">
      <c r="A64" s="12"/>
      <c r="B64" s="241"/>
      <c r="C64" s="54"/>
      <c r="D64" s="54"/>
      <c r="E64" s="53"/>
      <c r="F64" s="623"/>
      <c r="G64" s="624"/>
      <c r="H64" s="624"/>
      <c r="I64" s="624"/>
      <c r="J64" s="625"/>
      <c r="K64" s="147"/>
      <c r="L64" s="147"/>
      <c r="M64" s="147"/>
      <c r="N64" s="12"/>
    </row>
    <row r="65" spans="1:14" ht="22.5" customHeight="1" thickBot="1">
      <c r="A65" s="12"/>
      <c r="B65" s="149" t="s">
        <v>316</v>
      </c>
      <c r="C65" s="51"/>
      <c r="D65" s="51"/>
      <c r="E65" s="51"/>
      <c r="F65" s="82"/>
      <c r="G65" s="82"/>
      <c r="H65" s="82"/>
      <c r="I65" s="82"/>
      <c r="J65" s="150"/>
      <c r="K65" s="147"/>
      <c r="L65" s="147"/>
      <c r="M65" s="147"/>
      <c r="N65" s="12"/>
    </row>
    <row r="66" spans="1:14" ht="68.25" customHeight="1" thickBot="1">
      <c r="A66" s="12"/>
      <c r="B66" s="620"/>
      <c r="C66" s="621"/>
      <c r="D66" s="621"/>
      <c r="E66" s="621"/>
      <c r="F66" s="621"/>
      <c r="G66" s="621"/>
      <c r="H66" s="621"/>
      <c r="I66" s="621"/>
      <c r="J66" s="622"/>
      <c r="K66" s="147"/>
      <c r="L66" s="147"/>
      <c r="M66" s="147"/>
      <c r="N66" s="12"/>
    </row>
    <row r="67" spans="1:14" ht="9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ht="12"/>
    <row r="69" ht="12"/>
  </sheetData>
  <sheetProtection/>
  <mergeCells count="87">
    <mergeCell ref="L55:M55"/>
    <mergeCell ref="F53:G53"/>
    <mergeCell ref="F54:G54"/>
    <mergeCell ref="F55:G55"/>
    <mergeCell ref="H53:I53"/>
    <mergeCell ref="H54:I54"/>
    <mergeCell ref="H55:I55"/>
    <mergeCell ref="B43:C43"/>
    <mergeCell ref="B44:C44"/>
    <mergeCell ref="I38:J38"/>
    <mergeCell ref="G38:H38"/>
    <mergeCell ref="G44:H44"/>
    <mergeCell ref="I43:J43"/>
    <mergeCell ref="I40:J40"/>
    <mergeCell ref="B36:B42"/>
    <mergeCell ref="I37:J37"/>
    <mergeCell ref="G36:H36"/>
    <mergeCell ref="G43:H43"/>
    <mergeCell ref="H52:I52"/>
    <mergeCell ref="I39:J39"/>
    <mergeCell ref="I44:J44"/>
    <mergeCell ref="G40:H40"/>
    <mergeCell ref="I42:J42"/>
    <mergeCell ref="I41:J41"/>
    <mergeCell ref="G41:H41"/>
    <mergeCell ref="E37:F37"/>
    <mergeCell ref="E43:F43"/>
    <mergeCell ref="E42:F42"/>
    <mergeCell ref="E39:F39"/>
    <mergeCell ref="E41:F41"/>
    <mergeCell ref="I35:J35"/>
    <mergeCell ref="B35:C35"/>
    <mergeCell ref="E35:F35"/>
    <mergeCell ref="E36:F36"/>
    <mergeCell ref="G37:H37"/>
    <mergeCell ref="G39:H39"/>
    <mergeCell ref="E32:F34"/>
    <mergeCell ref="L43:M43"/>
    <mergeCell ref="G32:J32"/>
    <mergeCell ref="G33:H34"/>
    <mergeCell ref="I33:J34"/>
    <mergeCell ref="I36:J36"/>
    <mergeCell ref="G42:H42"/>
    <mergeCell ref="G35:H35"/>
    <mergeCell ref="B66:J66"/>
    <mergeCell ref="F64:J64"/>
    <mergeCell ref="D50:E51"/>
    <mergeCell ref="D52:E52"/>
    <mergeCell ref="F52:G52"/>
    <mergeCell ref="F50:J50"/>
    <mergeCell ref="F51:G51"/>
    <mergeCell ref="H51:I51"/>
    <mergeCell ref="D59:E60"/>
    <mergeCell ref="D53:E53"/>
    <mergeCell ref="F63:J63"/>
    <mergeCell ref="B58:J58"/>
    <mergeCell ref="C50:C51"/>
    <mergeCell ref="D54:E54"/>
    <mergeCell ref="D55:E55"/>
    <mergeCell ref="F3:J3"/>
    <mergeCell ref="E3:E5"/>
    <mergeCell ref="F62:J62"/>
    <mergeCell ref="E38:F38"/>
    <mergeCell ref="E44:F44"/>
    <mergeCell ref="F60:J60"/>
    <mergeCell ref="B57:J57"/>
    <mergeCell ref="E40:F40"/>
    <mergeCell ref="D3:D5"/>
    <mergeCell ref="D32:D34"/>
    <mergeCell ref="B18:C18"/>
    <mergeCell ref="B23:C23"/>
    <mergeCell ref="B21:C21"/>
    <mergeCell ref="B32:C34"/>
    <mergeCell ref="B27:C27"/>
    <mergeCell ref="B26:C26"/>
    <mergeCell ref="B25:C25"/>
    <mergeCell ref="B24:C24"/>
    <mergeCell ref="B3:C5"/>
    <mergeCell ref="B22:C22"/>
    <mergeCell ref="B20:C20"/>
    <mergeCell ref="B19:C19"/>
    <mergeCell ref="B13:C13"/>
    <mergeCell ref="B12:C12"/>
    <mergeCell ref="B14:C14"/>
    <mergeCell ref="B15:C15"/>
    <mergeCell ref="B16:C16"/>
    <mergeCell ref="B17:C17"/>
  </mergeCells>
  <conditionalFormatting sqref="L39 L44">
    <cfRule type="cellIs" priority="1" dxfId="0" operator="equal" stopIfTrue="1">
      <formula>"chyba"</formula>
    </cfRule>
  </conditionalFormatting>
  <conditionalFormatting sqref="L5:L11 L13:L27">
    <cfRule type="cellIs" priority="2" dxfId="1" operator="equal" stopIfTrue="1">
      <formula>"chyba"</formula>
    </cfRule>
  </conditionalFormatting>
  <conditionalFormatting sqref="L36:L38 L53:L54 L56">
    <cfRule type="cellIs" priority="3" dxfId="1" operator="equal" stopIfTrue="1">
      <formula>"pozor"</formula>
    </cfRule>
  </conditionalFormatting>
  <dataValidations count="3">
    <dataValidation type="whole" allowBlank="1" showErrorMessage="1" errorTitle="Pozor!" error="Vkládejte pouze číselné hodnoty!" sqref="E7:J28">
      <formula1>0</formula1>
      <formula2>99999999</formula2>
    </dataValidation>
    <dataValidation type="whole" allowBlank="1" showErrorMessage="1" errorTitle="Pozor!" error="Vkládejte pouze číselné hodnoty!" sqref="C53:D55 J53:J55 F53:I54 F55 H55">
      <formula1>0</formula1>
      <formula2>9999999</formula2>
    </dataValidation>
    <dataValidation allowBlank="1" showErrorMessage="1" errorTitle="Pozor!" error="Vkládejte pouze číselné hodnoty!" sqref="I36:I43 G42:G43 G36:G40 E42:E43 E39:E40"/>
  </dataValidations>
  <printOptions horizontalCentered="1"/>
  <pageMargins left="0.1968503937007874" right="0.1968503937007874" top="0.3937007874015748" bottom="0.1968503937007874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KorejtkoD</cp:lastModifiedBy>
  <cp:lastPrinted>2008-03-04T08:40:54Z</cp:lastPrinted>
  <dcterms:created xsi:type="dcterms:W3CDTF">2002-09-23T07:59:31Z</dcterms:created>
  <dcterms:modified xsi:type="dcterms:W3CDTF">2009-06-30T08:01:43Z</dcterms:modified>
  <cp:category/>
  <cp:version/>
  <cp:contentType/>
  <cp:contentStatus/>
</cp:coreProperties>
</file>